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228"/>
  <workbookPr/>
  <bookViews>
    <workbookView xWindow="0" yWindow="0" windowWidth="23040" windowHeight="9072" tabRatio="912" activeTab="0"/>
  </bookViews>
  <sheets>
    <sheet name="TOTAL" sheetId="1" r:id="rId1"/>
    <sheet name="1. ელექტროობა" sheetId="64" r:id="rId2"/>
    <sheet name="2-ვენტილაცია" sheetId="65" r:id="rId3"/>
    <sheet name="3-გათბობა-გაგრილება" sheetId="66" r:id="rId4"/>
    <sheet name="4-წყალმომარაგება-კანალიზაცია" sheetId="67" r:id="rId5"/>
    <sheet name="5-სუსტი დენები" sheetId="69" r:id="rId6"/>
    <sheet name="6-ხანძარქრობა" sheetId="70" r:id="rId7"/>
  </sheets>
  <externalReferences>
    <externalReference r:id="rId10"/>
    <externalReference r:id="rId11"/>
  </externalReferences>
  <definedNames>
    <definedName name="euro" localSheetId="1">#REF!</definedName>
    <definedName name="euro" localSheetId="2">#REF!</definedName>
    <definedName name="euro" localSheetId="3">#REF!</definedName>
    <definedName name="euro" localSheetId="4">#REF!</definedName>
    <definedName name="euro" localSheetId="5">#REF!</definedName>
    <definedName name="euro" localSheetId="6">#REF!</definedName>
    <definedName name="euro">#REF!</definedName>
    <definedName name="euro1" localSheetId="5">#REF!</definedName>
    <definedName name="euro1" localSheetId="6">#REF!</definedName>
    <definedName name="euro1">#REF!</definedName>
    <definedName name="kurz" localSheetId="1">#REF!</definedName>
    <definedName name="kurz" localSheetId="2">#REF!</definedName>
    <definedName name="kurz" localSheetId="3">#REF!</definedName>
    <definedName name="kurz" localSheetId="4">#REF!</definedName>
    <definedName name="kurz" localSheetId="5">#REF!</definedName>
    <definedName name="kurz" localSheetId="6">#REF!</definedName>
    <definedName name="kurz">#REF!</definedName>
    <definedName name="kurz1" localSheetId="5">#REF!</definedName>
    <definedName name="kurz1" localSheetId="6">#REF!</definedName>
    <definedName name="kurz1">#REF!</definedName>
    <definedName name="material" localSheetId="1">'[1]Rekapitulace'!$H$13</definedName>
    <definedName name="material" localSheetId="5">'[1]Rekapitulace'!$H$13</definedName>
    <definedName name="material" localSheetId="6">'[1]Rekapitulace'!$H$13</definedName>
    <definedName name="material">'[2]Rekapitulace'!$H$13</definedName>
    <definedName name="materials">'[2]Rekapitulace'!$H$13</definedName>
    <definedName name="montaz" localSheetId="1">'[1]Rekapitulace'!$G$13</definedName>
    <definedName name="montaz" localSheetId="5">'[1]Rekapitulace'!$G$13</definedName>
    <definedName name="montaz" localSheetId="6">'[1]Rekapitulace'!$G$13</definedName>
    <definedName name="montaz">'[2]Rekapitulace'!$G$13</definedName>
    <definedName name="montazs">'[2]Rekapitulace'!$G$13</definedName>
    <definedName name="_xlnm.Print_Area" localSheetId="1">'1. ელექტროობა'!$A$1:$S$84</definedName>
    <definedName name="_xlnm.Print_Area" localSheetId="2">'2-ვენტილაცია'!$A$1:$P$6</definedName>
    <definedName name="_xlnm.Print_Area" localSheetId="3">'3-გათბობა-გაგრილება'!$A$1:$P$6</definedName>
    <definedName name="_xlnm.Print_Area" localSheetId="4">'4-წყალმომარაგება-კანალიზაცია'!$A$1:$P$6</definedName>
    <definedName name="_xlnm.Print_Area" localSheetId="5">'5-სუსტი დენები'!$A$1:$S$53</definedName>
    <definedName name="_xlnm.Print_Area" localSheetId="6">'6-ხანძარქრობა'!$A$1:$S$26</definedName>
  </definedNames>
  <calcPr calcId="162913"/>
</workbook>
</file>

<file path=xl/sharedStrings.xml><?xml version="1.0" encoding="utf-8"?>
<sst xmlns="http://schemas.openxmlformats.org/spreadsheetml/2006/main" count="1184" uniqueCount="439">
  <si>
    <t>1</t>
  </si>
  <si>
    <t>3</t>
  </si>
  <si>
    <t>4</t>
  </si>
  <si>
    <t>6</t>
  </si>
  <si>
    <t>7</t>
  </si>
  <si>
    <t>8</t>
  </si>
  <si>
    <t>9</t>
  </si>
  <si>
    <t>10</t>
  </si>
  <si>
    <t>11</t>
  </si>
  <si>
    <t>TOTAL VALUE</t>
  </si>
  <si>
    <t>GEL</t>
  </si>
  <si>
    <t>USD</t>
  </si>
  <si>
    <t>RATE</t>
  </si>
  <si>
    <t>5</t>
  </si>
  <si>
    <t>14</t>
  </si>
  <si>
    <t>13</t>
  </si>
  <si>
    <t>15</t>
  </si>
  <si>
    <t xml:space="preserve">Grand Total/Per Total % </t>
  </si>
  <si>
    <t>საინჟინრო ნაწილი</t>
  </si>
  <si>
    <t>მოსამზადებელი სამუშაოები</t>
  </si>
  <si>
    <t>მთლიანი ჯამი</t>
  </si>
  <si>
    <t>სამშენებლო ფართი (მ/2)</t>
  </si>
  <si>
    <t>ცალი</t>
  </si>
  <si>
    <t>გაუთვალისწინებელი ხარჯი</t>
  </si>
  <si>
    <t>ც</t>
  </si>
  <si>
    <t>ჯამი</t>
  </si>
  <si>
    <t>ვენტილაცია</t>
  </si>
  <si>
    <t>გათბობა-გაგრილება</t>
  </si>
  <si>
    <t>კანალიზაცია</t>
  </si>
  <si>
    <t>ელექტროობა</t>
  </si>
  <si>
    <t>კურსი 09.03.2018</t>
  </si>
  <si>
    <t>წინასწარი ბიუჯეტი</t>
  </si>
  <si>
    <t>ჯამური გვერდი</t>
  </si>
  <si>
    <t>ფასი კვადრატულ მეტრზე</t>
  </si>
  <si>
    <t>Item numbers</t>
  </si>
  <si>
    <t>Drawing No:</t>
  </si>
  <si>
    <t>Description</t>
  </si>
  <si>
    <t>Unit</t>
  </si>
  <si>
    <t>Quantity</t>
  </si>
  <si>
    <t>Material</t>
  </si>
  <si>
    <t>Labor</t>
  </si>
  <si>
    <t>TOTAL PER ITEM</t>
  </si>
  <si>
    <t>COST PER UNIT</t>
  </si>
  <si>
    <t>Unit Price Material</t>
  </si>
  <si>
    <t>Unit Price Labor</t>
  </si>
  <si>
    <t>Manufacturer brand name</t>
  </si>
  <si>
    <t>NOTE</t>
  </si>
  <si>
    <t>Normative Ratio</t>
  </si>
  <si>
    <t>Total</t>
  </si>
  <si>
    <t>Unit Price</t>
  </si>
  <si>
    <t>16</t>
  </si>
  <si>
    <t>17</t>
  </si>
  <si>
    <t>Transportation Costs:</t>
  </si>
  <si>
    <t>Sub Total</t>
  </si>
  <si>
    <t>Overhead Costs:</t>
  </si>
  <si>
    <t>Sub-Total</t>
  </si>
  <si>
    <t>Profit:</t>
  </si>
  <si>
    <t>Unforseen Expenses:</t>
  </si>
  <si>
    <t>VAT</t>
  </si>
  <si>
    <t>GRAND TOTAL</t>
  </si>
  <si>
    <t>მ</t>
  </si>
  <si>
    <t>კომპ</t>
  </si>
  <si>
    <t>სუსტი დენები</t>
  </si>
  <si>
    <t>VRF სისტემის გარე ბლოკი (Heat Pump) W=85kW(T=35°C);Q=95kW(T=+7°C)</t>
  </si>
  <si>
    <t>კომპ.</t>
  </si>
  <si>
    <t>ც.</t>
  </si>
  <si>
    <t>გარე ბლოკის სადგამი</t>
  </si>
  <si>
    <t>რიფნეტი(branch j cint)</t>
  </si>
  <si>
    <t>გ.მ.</t>
  </si>
  <si>
    <t>თბო-ბგერა იზოლირებული ჰაერსატარი</t>
  </si>
  <si>
    <t>31 სართულის რესტორნის დარბაზი</t>
  </si>
  <si>
    <t>გათბობა-გაგრილების სისტემა</t>
  </si>
  <si>
    <t>გაწოვა-რეცირკულაციის სისტემა</t>
  </si>
  <si>
    <t>სუფთა ჰაერის მოდინებითი სისტემა</t>
  </si>
  <si>
    <t>VRF სისტემის გარე ბლოკი (Heat Pump) W=56kW(T=35°C);Q=63kW(T=+7°C)</t>
  </si>
  <si>
    <t>რიფნეტი</t>
  </si>
  <si>
    <t>გაწოვა რეცირკულაციის სისტემა</t>
  </si>
  <si>
    <t xml:space="preserve"> VIP დარბაზის, ბავშვთა ოთახის, ლიფტის ჰოლის და კიბის უჯრედის ვენტილაციის სისტემა</t>
  </si>
  <si>
    <t>მოდინებითი ჰაერსატარი მოთუთიებული ფოლადის ფურცლისგან</t>
  </si>
  <si>
    <t>ვენტილატორის სადგამი</t>
  </si>
  <si>
    <t>31 სართულის ტუალეტების ვენტილაცია</t>
  </si>
  <si>
    <t>ჭერის გამწოვი რეგულირებადი დიფუზორი</t>
  </si>
  <si>
    <t>32 სართულის რესტორნის დარბაზი</t>
  </si>
  <si>
    <t>VRF სისტემის გარე ბლოკი MV5-X560W/V2GN1</t>
  </si>
  <si>
    <t>გ.მ</t>
  </si>
  <si>
    <t>ცივი სამზარეულოს გამწოვი სისტემა</t>
  </si>
  <si>
    <t>komp</t>
  </si>
  <si>
    <t>33 სართულის რესტორნის დარბაზი</t>
  </si>
  <si>
    <t>რიფნეტი(branch joint)</t>
  </si>
  <si>
    <t>ტუალეტის გამწოვი სისტემა</t>
  </si>
  <si>
    <t>გამწოვი ჰაერსატარი მოთუთიებული ფოლადის ფურცლისგან</t>
  </si>
  <si>
    <t>ჭერის რეგულირებადი დიფუზორი D125</t>
  </si>
  <si>
    <t xml:space="preserve">სამზარეულო </t>
  </si>
  <si>
    <t>გათბობა-გაგრილება სისტემა</t>
  </si>
  <si>
    <t>დრენაჟის თხელკედლიანი მილი d32</t>
  </si>
  <si>
    <t>დრენაჟის მილის ფურნიტურა</t>
  </si>
  <si>
    <t>რიფნეტები</t>
  </si>
  <si>
    <t>%</t>
  </si>
  <si>
    <t>ჰაერის მოდინებათა სისტემა</t>
  </si>
  <si>
    <t>წვეთების სეპარატორი</t>
  </si>
  <si>
    <t>ჰაერის მარეგულირებელი სარქველი D315</t>
  </si>
  <si>
    <t>ჰაერის მარეგულირებელი სარქველი 600*450</t>
  </si>
  <si>
    <t>ჰაერის მარეგულირებელი სარქველი 500*400</t>
  </si>
  <si>
    <t>ჰაერის მარეგულირებელი სარქველი 350*250</t>
  </si>
  <si>
    <t>ჰაერის მარეგულირებელი სარქველი 300*250</t>
  </si>
  <si>
    <t>ჰაერის მარეგულირებელი სარქველი 150*150</t>
  </si>
  <si>
    <t>ჰაერის გადამდენი ცხაურა 600*600</t>
  </si>
  <si>
    <t>სამზარეულოს მორიგი გამწოვი სისტემა</t>
  </si>
  <si>
    <t>გარე კედლის ჰაერის ჟალუზი ჰაერის გასროლისთვის 2000*900</t>
  </si>
  <si>
    <t>ჰაერის მარეგულირებელი სარქველი 300*200</t>
  </si>
  <si>
    <t>ჰაერის მარეგულირებელი სარქველი 250*150</t>
  </si>
  <si>
    <t>ჰაერის მარეგულირებელი სარქველი 200*150</t>
  </si>
  <si>
    <t>ჰაერის მარეგულირებელი სარქველი 150*100</t>
  </si>
  <si>
    <t>ჰაერის მარეგულირებელი სარქველი 100*100</t>
  </si>
  <si>
    <t>სამზარეულოს ქოლგების გამწოვი სისტემა1(ცხელი სამზარეულო 1, ცხელი სამზარეულო2)</t>
  </si>
  <si>
    <t>ჰაერის მარეგულირებელი სარქველი 600*350</t>
  </si>
  <si>
    <t>ჰაერის მარეგულირებელი სარქველი 500*450</t>
  </si>
  <si>
    <t>ჰაერის მარეგულირებელი სარქველი 350*300</t>
  </si>
  <si>
    <t>ჰაერის მარეგულირებელი სარქველი 250*250</t>
  </si>
  <si>
    <t>ჰაერის მარეგულირებელი სარქველი 200*250</t>
  </si>
  <si>
    <t>სამზარეულოს ქოლგების გამწოვი სისტემა2(საცხობი)</t>
  </si>
  <si>
    <t>სამზარეულოს ქოლგების გამწოვი სისტემა3(დარბაზი 31 სართულზე)</t>
  </si>
  <si>
    <t>გარე კედლის ჰაერის ჟალუზი ჰაერის გასროლისთვის 2200*1000</t>
  </si>
  <si>
    <t>სამზარეულოს ქოლგების გამწოვი სისტემა4,6(ჭურჭლის სამრეცხაო)</t>
  </si>
  <si>
    <t>გარე კედლის ჰაერის ჟალუზი ჰაერის გასროლისთვის 400*400</t>
  </si>
  <si>
    <t>სამზარეულოს ქოლგების გამწოვი სისტემა5(Grill Aren)</t>
  </si>
  <si>
    <t>გარე კედლის ჰაერის ჟალუზი ჰაერის გასროლისთვის 4500*1400</t>
  </si>
  <si>
    <t xml:space="preserve">ცხელი სანიტარული წყლით მომარაგების </t>
  </si>
  <si>
    <t>წყალგამაცხელებელი სტაციონალური ქვაბი Q=200kW, ავტომატიკის კომპლექტით</t>
  </si>
  <si>
    <t>PP-R მილის ფურნიტურა</t>
  </si>
  <si>
    <t>კვამლგამწოვი სისტემა 1</t>
  </si>
  <si>
    <t>კვამლგამწოვი ვენტილატორი L=18000მ³/სთ; P=300Pa</t>
  </si>
  <si>
    <t>გამწოვი ჰაერსატარი</t>
  </si>
  <si>
    <t>კვამლის ავტომატური სარქველი ელექტრომექანიკური ამძრავით 900*400</t>
  </si>
  <si>
    <t>კვამლის ავტომატური სარქველი ელექტრომექანიკური ამძრავით 850*850</t>
  </si>
  <si>
    <t>გამწოვი ცხაურა 1650*700</t>
  </si>
  <si>
    <t>გამწოვი ცხაურა 850*850</t>
  </si>
  <si>
    <t>ჰაერის ჩამკეტი სარქველი 1100*1100</t>
  </si>
  <si>
    <t>ჰაერის ჟალუზი 1100*1100</t>
  </si>
  <si>
    <t>კვამლგამწოვი სისტემა 2</t>
  </si>
  <si>
    <t>მ²</t>
  </si>
  <si>
    <t>კვამლგამწოვი ვენტილატორი L=4600მ³/სთ; P=200Pa</t>
  </si>
  <si>
    <t>კვამლის ავტომატური სარქველი ელექტრომექანიკური ამძრავით 400*300</t>
  </si>
  <si>
    <t>გამწოვი ცხაურა 350*900</t>
  </si>
  <si>
    <t>ჰაერის ჩამკეტი სარქველი 600*600</t>
  </si>
  <si>
    <t>ჰაერის ჟალუზი 600*600</t>
  </si>
  <si>
    <t>ბუნებრივ აირზე მომუშავე სანთურა Q=150-250kW</t>
  </si>
  <si>
    <t>საცირკულაციო ტუმბო L=8.6მ³/სთ; H=10მ</t>
  </si>
  <si>
    <t>PP-R ცხელი წყლის მილი d75</t>
  </si>
  <si>
    <t>ჩქაროსნული ბოილერი L=4300ლ/სთ</t>
  </si>
  <si>
    <t>PP-R წყლის ურდული D75</t>
  </si>
  <si>
    <t>PP-R წყლის ურდული D40</t>
  </si>
  <si>
    <t>VRF სისტემის გარე ბლოკი (Heat Pump) W=73kW(T=35°C);Q=63kW(T=+7°C)</t>
  </si>
  <si>
    <t xml:space="preserve">გარე ჰაერის შიდა ბლოკი W=28kW; Q=22kW;L=3200მ³/სთ </t>
  </si>
  <si>
    <t>სპილენძის მილი თბოიზოლაციითd28.6მმ</t>
  </si>
  <si>
    <t>სპილენძის მილი თბოიზოლაციითd15.9მმ</t>
  </si>
  <si>
    <t>სპილენძის მილი თბოიზოლაციითd9.53მმ</t>
  </si>
  <si>
    <t>ხმისჩამხშობები 1500*500  l=1000მმ.</t>
  </si>
  <si>
    <t>თბო-გგერა იზოლირებული  ჰაერსატარი</t>
  </si>
  <si>
    <t>გარე კედლის ცხაურა 1000*600</t>
  </si>
  <si>
    <t>ჰაერის მარეგულირებელი ავტომატური სარქველი 350*350 ელექტრომექანიკური ამძრავით</t>
  </si>
  <si>
    <t>ჰაერის მარეგულირებელი ავტომატური სარქველი 1500*500 ელექტრომექანიკური ამძრავით</t>
  </si>
  <si>
    <t>Low noise არხული გამწოვი ვენტილატორი L=3000მ³/სთ; P=200Pa</t>
  </si>
  <si>
    <t>ხმისჩამხშობები 450*450  l=500მმ.</t>
  </si>
  <si>
    <t>დეკორატიული კედლის ჰაერის ცხაურა H=200მმ.</t>
  </si>
  <si>
    <t>ჰაერის მარეგულირებელი ავტომატური სარქველი 450*450 ელექტრომექანიკური ამძრავით</t>
  </si>
  <si>
    <t>გარე კედლის ცხაურა 1000*300</t>
  </si>
  <si>
    <t>ჭერის ორსლოტიანი დიფუძორი l=1000მმ.</t>
  </si>
  <si>
    <t>ჭერის  2 სლოტიანი რეგულირებადი დიფუზორის სამონტაჟო ყუთი 2 განშტოებით D200მმ.  l=1000მმ.</t>
  </si>
  <si>
    <t>ჭერის ერთსლოტიანი დიფუძორი l=1000მმ.</t>
  </si>
  <si>
    <t>ჭერის  ერთსლოტიანი რეგულირებადი დიფუზორის სამონტაჟო ყუთი 2 განშტოებით D200მმ.  l=1000მმ.</t>
  </si>
  <si>
    <t>კედლის ცხაურა 1000*200</t>
  </si>
  <si>
    <t>ჭერის ცხაურა-ლუქი 600*600</t>
  </si>
  <si>
    <t>ჭერის მომსახურების ლუქი 600*600</t>
  </si>
  <si>
    <t xml:space="preserve">გარე ჰაერის შიდა ბლოკიW=14kW;Q=12kW; L=2000მ³/სთ </t>
  </si>
  <si>
    <t>მოდინებითი ჰაერსატარის თბოიზოლაცია λ≤0.05W/m°K; β≥10მმ</t>
  </si>
  <si>
    <t>გარე მონტაჟის გამწოვი ვენტილატორი ;L=1000მ³/სთ; P=250pa</t>
  </si>
  <si>
    <t>ხმისჩამხშობი 300*300 l=600მმ.</t>
  </si>
  <si>
    <t>ჰაერის მარეგულირებელი სარქველი 500*200</t>
  </si>
  <si>
    <t>გარე მონტაჟის გამწოვი ვენტილატორი ;L=1125მ³/სთ; P=250pa</t>
  </si>
  <si>
    <t>რიფნეტი(branch joint)FQZHN-03D</t>
  </si>
  <si>
    <t>სამზარეულოს გამწოვი ვენტილატორი L=500მ³/სთ;H=100Pa</t>
  </si>
  <si>
    <t>გარე კედლის ცხაურა 350*200</t>
  </si>
  <si>
    <t xml:space="preserve">რიფნეტები </t>
  </si>
  <si>
    <t>არხული გამწოვი ვენტილატორი L=250მ³/სთ;H=100Pa</t>
  </si>
  <si>
    <t>გარე კედლის ჰაერის ჟალუზი ჰაერის მიღებისთვის 2500*1000</t>
  </si>
  <si>
    <t>ჰაერის მოდინებითი დანადგარი</t>
  </si>
  <si>
    <t>ჰაერის ფილტრი L=21000მ³/სთ;G4</t>
  </si>
  <si>
    <t>ჰაერის ფილტრი L=21000მ³/სთ;F7</t>
  </si>
  <si>
    <t>მოდინებითი ვენტილატორი ძრავის თერმული დაცვით და ბრუნთა რიცხვით რეგულირებით L=21000მ³/სთ;EXP=550Pa</t>
  </si>
  <si>
    <t>გათბობა-გაგრილების DX თბომცვლელი W=184kW;Q=164kW</t>
  </si>
  <si>
    <t>ხმის ჩამხშობი ხმის  დონის დაწევით 25dB</t>
  </si>
  <si>
    <t>ჰაერსატარი მოთუთიებული ფოლადის ფურცლისგაბ β≥0.6მმ</t>
  </si>
  <si>
    <t>ჰაერსატარის თბოიზოლაცია β≥10მმ; λ≤0.5W/m°K</t>
  </si>
  <si>
    <t xml:space="preserve">ჭერის დიფუზორი 475*475(გარე ზომა 595*595) </t>
  </si>
  <si>
    <t>ჭერის დიფუზორის სამონტაჟო ყუთი 590*590 h=300, ერთი განშტოებით D315</t>
  </si>
  <si>
    <t>მექანიკური ცეცხლდამჭერი სარქველი 1150*450</t>
  </si>
  <si>
    <t>დრეკადი გოფრირებილი თბოიზოლირებული ჰაერსატარი (FLEX) D315მმ</t>
  </si>
  <si>
    <t>დრეკადი გოფრირებილი თბოიზოლირებული ჰაერსატარი (FLEX) D250მმ</t>
  </si>
  <si>
    <t>დრეკადი გოფრირებილი თბოიზოლირებული ჰაერსატარი (FLEX) D150მმ</t>
  </si>
  <si>
    <t>გარე მონტაჟის ვენტილატორი L=2080³/სთ;P=500Pa</t>
  </si>
  <si>
    <t>ხმისჩამხშობი 350*250, ხმის დონის დაწევით 25dB</t>
  </si>
  <si>
    <t xml:space="preserve">ჭერის დიფუზორი 225*225(გარე ზომა370*370) </t>
  </si>
  <si>
    <t xml:space="preserve">გამწოვი რეგულირებადი ცხაურა 250*150 </t>
  </si>
  <si>
    <t xml:space="preserve">გამწოვი რეგულირებადი ცხაურა 150*150 </t>
  </si>
  <si>
    <t xml:space="preserve">გამწოვი რეგულირებადი ცხაურა 150*100 </t>
  </si>
  <si>
    <t>მექანიკური ცეცხლდამჭერი სარქველი 350*250</t>
  </si>
  <si>
    <t>გარე მონტაჟის სამზარეულოს გამწოვი ვენტილატორი L=7600³/სთ;P=300Pa</t>
  </si>
  <si>
    <t>გარე მონტაჟის სამზარეულოს გამწოვი ვენტილატორი L=7850³/სთ;P=350Pa</t>
  </si>
  <si>
    <t>გარე მონტაჟის სამზარეულოს გამწოვი ვენტილატორი L=3400³/სთ;P=150Pa</t>
  </si>
  <si>
    <t>გარე მონტაჟის სამზარეულოს გამწოვი ვენტილატორი L=900³/სთ;P=150Pa</t>
  </si>
  <si>
    <t>გარე მონტაჟის სამზარეულოს გამწოვი ვენტილატორი L=9280³/სთ;P=300Pa</t>
  </si>
  <si>
    <t xml:space="preserve">არხული მაღალწნევიანი შიდა ბლოკი  W=28kW;Q=22kWL=3800მ³/სთ </t>
  </si>
  <si>
    <t>სპილენძის მილი თბოიზოლაციითd31.8მმ</t>
  </si>
  <si>
    <t>სპილენძის მილი თბოიზოლაციითd25.4მმ</t>
  </si>
  <si>
    <t>სპილენძის მილი თბოიზოლაციითd19.1მმ</t>
  </si>
  <si>
    <t>სპილენძის მილი თბოიზოლაციითd12.7მმ</t>
  </si>
  <si>
    <t>თბო-გგერა იზოლირებული ჰაერსატარი</t>
  </si>
  <si>
    <t>თბო-გგერა იზოლირებული გოფრირებული ჰაერსატარი (FLEX)D200მმ.</t>
  </si>
  <si>
    <t>იატაკის 2 სლოტიანი რეგულირებადი დიფუზორი l=2000მმ.</t>
  </si>
  <si>
    <t>იატაკის 2 სლოტიანი რეგულირებადი დიფუზორის სამონტაჟო ყუთი 2 განშტოებით D200მმ.  l=2000მმ.</t>
  </si>
  <si>
    <t>იატაკის 1 სლოტიანი რეგულირებადი დიფუზორი l=2000მმ.</t>
  </si>
  <si>
    <t>ჰაერის მარეგულირებელი სარქველი 350*350</t>
  </si>
  <si>
    <t>VRF სისტემის გარე ბლოკი (Heat Pump) W=78kW(T=35°C);Q=87.5kW(T=+7°C)</t>
  </si>
  <si>
    <t>არხული შიდა ბლოკი წარმადობით W=7.1kW;Q=8.0kW; EXP(10-30)Pa</t>
  </si>
  <si>
    <t>არხული შიდა ბლოკი წარმადობით W=5.6kW;Q=6.3kW; EXP(10-30)Pa</t>
  </si>
  <si>
    <t>არხული შიდა ბლოკი წარმადობით W=1.5kW;Q=1.7kW; EXP(10-30)Pa</t>
  </si>
  <si>
    <t>VRF სისტემის გარე ბლოკი (Heat Pump) W=73kW(T=35°C);Q=81.5kW(T=+7°C)</t>
  </si>
  <si>
    <t>სპილენძის მილი თბოიზოლაციითd22.2მმ</t>
  </si>
  <si>
    <t>VRF სისტემის გარე ბლოკი (Heat Pump) W=61.5kW(T=35°C);Q=69kW(T=+7°C)</t>
  </si>
  <si>
    <t>არხული შიდა ბლოკი წარმადობით  W=2.2kW;Q=2.6kW; EXP(10-30)Pa</t>
  </si>
  <si>
    <t>არხული შიდა ბლოკი წარმადობით  W=3.6kW;Q=4.0kW; EXP(10-30)Pa</t>
  </si>
  <si>
    <t>არხული შიდა ბლოკი წარმადობით W=4.5kW;Q=5.0kW; EXP(10-30)Pa</t>
  </si>
  <si>
    <t>არხული შიდა ბლოკი წარმადობით W=5.6kW;Q=6.1kW; EXP(10-30)Pa</t>
  </si>
  <si>
    <t>არხული შიდა ბლოკი წარმადობით W=7.1kW;Q=8.0kW; EXP(10-50)Pa</t>
  </si>
  <si>
    <t>არხული შიდა ბლოკი წარმადობით  W=8.0kW;Q=9.0kW; EXP(10-50)Pa</t>
  </si>
  <si>
    <t>სპილენძის მილი თბოიზოლაციითd34.92მმ</t>
  </si>
  <si>
    <t>სპილენძის მილი თბოიზოლაციითd28.58მმ</t>
  </si>
  <si>
    <t>სპილენძის მილი თბოიზოლაციითd22.22მმ</t>
  </si>
  <si>
    <t>სპილენძის მილი თბოიზოლაციითd19.05მმ</t>
  </si>
  <si>
    <t>სპილენძის მილი თბოიზოლაციითd15.88მმ</t>
  </si>
  <si>
    <t>სპილენძის მილი თბოიზოლაციითd9.52მმ</t>
  </si>
  <si>
    <t>სპილენძის მილი თბოიზოლაციითd6.35მმ</t>
  </si>
  <si>
    <t>ჭერის დიფუზორის სამონტაჟო ყუთი 590*590 h=300</t>
  </si>
  <si>
    <t>დრეკადი გოფრირებილი თბოიზოლირებული ჰაერსატარი (FLEX) D225მმ</t>
  </si>
  <si>
    <t>იატაკის 1 სლოტიანი რეგულირებადი დიფუზორის სამონტაჟო ყუთი 2 განშტოებით D200მმ.  l=2000მმ.</t>
  </si>
  <si>
    <t>mTavari Semyvan-gamanawilebeli karada</t>
  </si>
  <si>
    <t>(3P 1000 a Semyv. samfaza avt.amomrT. 12 avt.amomrTveliT)</t>
  </si>
  <si>
    <t xml:space="preserve">Semyvan-gamanawilebeli fari </t>
  </si>
  <si>
    <t>(3P 250 a Semyv. samfaza avt.amomrT. - 15 jgufze)</t>
  </si>
  <si>
    <t>(2P 50 a Semyv. orpolusa avt.amomrT. - 4 jgufze)</t>
  </si>
  <si>
    <t>(3P 50 a Semyv. samfaza avt.amomrT. - 9 jgufze)</t>
  </si>
  <si>
    <t>Semyvan-gamanawilebeli fari - samzareulos lifti</t>
  </si>
  <si>
    <t>(3P 16 a Semyv. samfaza avt.amomrT.)</t>
  </si>
  <si>
    <t>Semyvan-gamanawilebeli fari -VRV</t>
  </si>
  <si>
    <t>(3P 250 a Semyv. samfaza avt.amomrT. - 6 jgufze)</t>
  </si>
  <si>
    <t>kabel-damaboloebeli buniki (6-50 kveTis)</t>
  </si>
  <si>
    <t>kabel-damaboloebeli buniki (40-150 kveTis)</t>
  </si>
  <si>
    <t>kabel-arxi perforirebuli anodirebuli aluminis 100X60 mm</t>
  </si>
  <si>
    <t>kabel-arxi perforirebuli anodirebuli aluminis 200X60 mm</t>
  </si>
  <si>
    <t>kabel-arxi perforirebuli anodirebuli aluminis 300X60 mm</t>
  </si>
  <si>
    <r>
      <rPr>
        <sz val="11"/>
        <color theme="1"/>
        <rFont val="Arial"/>
        <family val="2"/>
      </rPr>
      <t xml:space="preserve">3P </t>
    </r>
    <r>
      <rPr>
        <sz val="11"/>
        <color theme="1"/>
        <rFont val="AcadMtavr"/>
        <family val="2"/>
      </rPr>
      <t>1000 a samfaza avt.amomrTveli</t>
    </r>
  </si>
  <si>
    <r>
      <rPr>
        <sz val="11"/>
        <color theme="1"/>
        <rFont val="Arial"/>
        <family val="2"/>
      </rPr>
      <t xml:space="preserve">3P </t>
    </r>
    <r>
      <rPr>
        <sz val="11"/>
        <color theme="1"/>
        <rFont val="AcadMtavr"/>
        <family val="2"/>
      </rPr>
      <t>250 a samfaza avt.amomrTveli</t>
    </r>
  </si>
  <si>
    <r>
      <rPr>
        <sz val="11"/>
        <color theme="1"/>
        <rFont val="Arial"/>
        <family val="2"/>
      </rPr>
      <t xml:space="preserve">3P </t>
    </r>
    <r>
      <rPr>
        <sz val="11"/>
        <color theme="1"/>
        <rFont val="AcadMtavr"/>
        <family val="2"/>
      </rPr>
      <t>100 a samfaza avt.amomrTveli</t>
    </r>
  </si>
  <si>
    <r>
      <rPr>
        <sz val="11"/>
        <color theme="1"/>
        <rFont val="Arial"/>
        <family val="2"/>
      </rPr>
      <t xml:space="preserve">3P </t>
    </r>
    <r>
      <rPr>
        <sz val="11"/>
        <color theme="1"/>
        <rFont val="AcadMtavr"/>
        <family val="2"/>
      </rPr>
      <t>63 a samfaza avt.amomrTveli</t>
    </r>
  </si>
  <si>
    <r>
      <rPr>
        <sz val="11"/>
        <color theme="1"/>
        <rFont val="Arial"/>
        <family val="2"/>
      </rPr>
      <t xml:space="preserve">3P </t>
    </r>
    <r>
      <rPr>
        <sz val="11"/>
        <color theme="1"/>
        <rFont val="AcadMtavr"/>
        <family val="2"/>
      </rPr>
      <t>50 a samfaza avt.amomrTveli</t>
    </r>
  </si>
  <si>
    <r>
      <rPr>
        <sz val="11"/>
        <color theme="1"/>
        <rFont val="Arial"/>
        <family val="2"/>
      </rPr>
      <t xml:space="preserve">3P </t>
    </r>
    <r>
      <rPr>
        <sz val="11"/>
        <color theme="1"/>
        <rFont val="AcadMtavr"/>
        <family val="2"/>
      </rPr>
      <t>32 a samfaza avt.amomrTveli</t>
    </r>
  </si>
  <si>
    <r>
      <rPr>
        <sz val="11"/>
        <color theme="1"/>
        <rFont val="Arial"/>
        <family val="2"/>
      </rPr>
      <t xml:space="preserve">3P </t>
    </r>
    <r>
      <rPr>
        <sz val="11"/>
        <color theme="1"/>
        <rFont val="AcadMtavr"/>
        <family val="2"/>
      </rPr>
      <t>25 a samfaza avt.amomrTveli</t>
    </r>
  </si>
  <si>
    <r>
      <rPr>
        <sz val="11"/>
        <color theme="1"/>
        <rFont val="Arial"/>
        <family val="2"/>
      </rPr>
      <t xml:space="preserve">3P </t>
    </r>
    <r>
      <rPr>
        <sz val="11"/>
        <color theme="1"/>
        <rFont val="AcadMtavr"/>
        <family val="2"/>
      </rPr>
      <t>16 a samfaza avt.amomrTveli</t>
    </r>
  </si>
  <si>
    <r>
      <rPr>
        <sz val="11"/>
        <color theme="1"/>
        <rFont val="Arial"/>
        <family val="2"/>
      </rPr>
      <t xml:space="preserve">2P </t>
    </r>
    <r>
      <rPr>
        <sz val="11"/>
        <color theme="1"/>
        <rFont val="AcadMtavr"/>
        <family val="2"/>
      </rPr>
      <t>50 a orpolusa erTfaza avt.amomrTveli</t>
    </r>
  </si>
  <si>
    <r>
      <rPr>
        <sz val="11"/>
        <color theme="1"/>
        <rFont val="Arial"/>
        <family val="2"/>
      </rPr>
      <t xml:space="preserve">1P </t>
    </r>
    <r>
      <rPr>
        <sz val="11"/>
        <color theme="1"/>
        <rFont val="AcadMtavr"/>
        <family val="2"/>
      </rPr>
      <t>50 a erTfaza avt.amomrTveli</t>
    </r>
  </si>
  <si>
    <r>
      <rPr>
        <sz val="11"/>
        <color theme="1"/>
        <rFont val="Arial"/>
        <family val="2"/>
      </rPr>
      <t xml:space="preserve">1P </t>
    </r>
    <r>
      <rPr>
        <sz val="11"/>
        <color theme="1"/>
        <rFont val="AcadMtavr"/>
        <family val="2"/>
      </rPr>
      <t>32 a erTfaza avt.amomrTveli</t>
    </r>
  </si>
  <si>
    <r>
      <rPr>
        <sz val="11"/>
        <color theme="1"/>
        <rFont val="Arial"/>
        <family val="2"/>
      </rPr>
      <t xml:space="preserve">1P </t>
    </r>
    <r>
      <rPr>
        <sz val="11"/>
        <color theme="1"/>
        <rFont val="AcadMtavr"/>
        <family val="2"/>
      </rPr>
      <t>25 a erTfaza avt.amomrTveli</t>
    </r>
  </si>
  <si>
    <r>
      <t xml:space="preserve">damcavi amomrTveli (УЗО) </t>
    </r>
    <r>
      <rPr>
        <sz val="11"/>
        <color theme="1"/>
        <rFont val="Arial"/>
        <family val="2"/>
      </rPr>
      <t>3P+N 250 A, Un 380 V,  I</t>
    </r>
    <r>
      <rPr>
        <sz val="11"/>
        <color theme="1"/>
        <rFont val="Symbol"/>
        <family val="1"/>
      </rPr>
      <t>D</t>
    </r>
    <r>
      <rPr>
        <sz val="11"/>
        <color theme="1"/>
        <rFont val="Arial"/>
        <family val="2"/>
      </rPr>
      <t>n 30 m</t>
    </r>
  </si>
  <si>
    <r>
      <t xml:space="preserve">damcavi amomrTveli (УЗО) </t>
    </r>
    <r>
      <rPr>
        <sz val="11"/>
        <color theme="1"/>
        <rFont val="Arial"/>
        <family val="2"/>
      </rPr>
      <t>3P+N 100 A, Un 380 V,  I</t>
    </r>
    <r>
      <rPr>
        <sz val="11"/>
        <color theme="1"/>
        <rFont val="Symbol"/>
        <family val="1"/>
      </rPr>
      <t>D</t>
    </r>
    <r>
      <rPr>
        <sz val="11"/>
        <color theme="1"/>
        <rFont val="Arial"/>
        <family val="2"/>
      </rPr>
      <t>n 30 m</t>
    </r>
  </si>
  <si>
    <r>
      <t xml:space="preserve">damcavi amomrTveli (УЗО) </t>
    </r>
    <r>
      <rPr>
        <sz val="11"/>
        <color theme="1"/>
        <rFont val="Arial"/>
        <family val="2"/>
      </rPr>
      <t>3P+N 50 A, Un 380 V,  I</t>
    </r>
    <r>
      <rPr>
        <sz val="11"/>
        <color theme="1"/>
        <rFont val="Symbol"/>
        <family val="1"/>
      </rPr>
      <t>D</t>
    </r>
    <r>
      <rPr>
        <sz val="11"/>
        <color theme="1"/>
        <rFont val="Arial"/>
        <family val="2"/>
      </rPr>
      <t>n 30 m</t>
    </r>
  </si>
  <si>
    <r>
      <t xml:space="preserve">damcavi amomrTveli (УЗО) </t>
    </r>
    <r>
      <rPr>
        <sz val="11"/>
        <color theme="1"/>
        <rFont val="Arial"/>
        <family val="2"/>
      </rPr>
      <t>2P+N 50 A, Un 220 V,  I</t>
    </r>
    <r>
      <rPr>
        <sz val="11"/>
        <color theme="1"/>
        <rFont val="Symbol"/>
        <family val="1"/>
      </rPr>
      <t>D</t>
    </r>
    <r>
      <rPr>
        <sz val="11"/>
        <color theme="1"/>
        <rFont val="Arial"/>
        <family val="2"/>
      </rPr>
      <t>n 30 m</t>
    </r>
  </si>
  <si>
    <r>
      <t>spilenZisZarRviani kabeli</t>
    </r>
    <r>
      <rPr>
        <sz val="11"/>
        <color theme="1"/>
        <rFont val="Arial"/>
        <family val="2"/>
      </rPr>
      <t xml:space="preserve"> N2XH - 4x150 + 1x120 mm²</t>
    </r>
  </si>
  <si>
    <r>
      <t>spilenZisZarRviani kabeli</t>
    </r>
    <r>
      <rPr>
        <sz val="11"/>
        <color theme="1"/>
        <rFont val="Arial"/>
        <family val="2"/>
      </rPr>
      <t xml:space="preserve"> N2XH - 5x70 mm²</t>
    </r>
  </si>
  <si>
    <r>
      <t>spilenZisZarRviani kabeli</t>
    </r>
    <r>
      <rPr>
        <sz val="11"/>
        <color theme="1"/>
        <rFont val="Arial"/>
        <family val="2"/>
      </rPr>
      <t xml:space="preserve"> NYM-J-5x25 mm²</t>
    </r>
  </si>
  <si>
    <r>
      <t>spilenZisZarRviani kabeli</t>
    </r>
    <r>
      <rPr>
        <sz val="11"/>
        <color theme="1"/>
        <rFont val="Arial"/>
        <family val="2"/>
      </rPr>
      <t xml:space="preserve"> NYM-J-5x16 mm²</t>
    </r>
  </si>
  <si>
    <r>
      <t>spilenZisZarRviani kabeli</t>
    </r>
    <r>
      <rPr>
        <sz val="11"/>
        <color theme="1"/>
        <rFont val="Arial"/>
        <family val="2"/>
      </rPr>
      <t xml:space="preserve"> NYM-J-5x10 mm²</t>
    </r>
  </si>
  <si>
    <r>
      <t>spilenZisZarRviani kabeli</t>
    </r>
    <r>
      <rPr>
        <sz val="11"/>
        <color theme="1"/>
        <rFont val="Arial"/>
        <family val="2"/>
      </rPr>
      <t xml:space="preserve"> NYM-J-5x6 mm²</t>
    </r>
  </si>
  <si>
    <r>
      <t>spilenZisZarRviani sadeni</t>
    </r>
    <r>
      <rPr>
        <sz val="11"/>
        <color theme="1"/>
        <rFont val="Arial"/>
        <family val="2"/>
      </rPr>
      <t xml:space="preserve"> NYM-J-3x6 mm²</t>
    </r>
  </si>
  <si>
    <r>
      <t>spilenZisZarRviani sadeni</t>
    </r>
    <r>
      <rPr>
        <sz val="11"/>
        <color theme="1"/>
        <rFont val="Arial"/>
        <family val="2"/>
      </rPr>
      <t xml:space="preserve"> NYM-J-3x4 mm²</t>
    </r>
  </si>
  <si>
    <t>sakabelo kibe - vertikaluri arxi
perforirebuli anodirebuli aluminis 300X60 mm</t>
  </si>
  <si>
    <t>foladis galvanizirebuli zolovana 40X4</t>
  </si>
  <si>
    <r>
      <t>damiwebis eleqtrodi (saWiroebisamebr)
foladis kuTxovana 50X50 (an ∅ 18),</t>
    </r>
    <r>
      <rPr>
        <sz val="11"/>
        <color theme="1"/>
        <rFont val="Arial"/>
        <family val="2"/>
      </rPr>
      <t xml:space="preserve"> L</t>
    </r>
    <r>
      <rPr>
        <sz val="11"/>
        <color theme="1"/>
        <rFont val="AcadMtavr"/>
        <family val="2"/>
      </rPr>
      <t>=3 m</t>
    </r>
  </si>
  <si>
    <r>
      <t xml:space="preserve">dizel-generatori daxurul garsacmSi
rezervis avtomaturi CarTvis fariT </t>
    </r>
    <r>
      <rPr>
        <sz val="11"/>
        <color theme="1"/>
        <rFont val="Arial"/>
        <family val="2"/>
      </rPr>
      <t>(ABP) 500 kVA/380 V</t>
    </r>
  </si>
  <si>
    <r>
      <t xml:space="preserve">avariuli ganaTebis fari 2 c Semyv.avt.amomrTveliT 
(m.S. 1-sarezervo) </t>
    </r>
    <r>
      <rPr>
        <sz val="11"/>
        <color theme="1"/>
        <rFont val="Arial"/>
        <family val="2"/>
      </rPr>
      <t xml:space="preserve">1P25 </t>
    </r>
    <r>
      <rPr>
        <sz val="11"/>
        <color theme="1"/>
        <rFont val="AcadMtavr"/>
        <family val="2"/>
      </rPr>
      <t>a</t>
    </r>
  </si>
  <si>
    <r>
      <t>avariuli ganaTebis Weris sanaTi integrirebuli
akumulatoriT Suqdioduri</t>
    </r>
    <r>
      <rPr>
        <sz val="11"/>
        <color theme="1"/>
        <rFont val="Arial"/>
        <family val="2"/>
      </rPr>
      <t xml:space="preserve"> 10 W</t>
    </r>
  </si>
  <si>
    <r>
      <t>spilenZisZarRviani sadeni</t>
    </r>
    <r>
      <rPr>
        <sz val="11"/>
        <color theme="1"/>
        <rFont val="Arial"/>
        <family val="2"/>
      </rPr>
      <t xml:space="preserve"> NYM-J-3x1,5 mm²</t>
    </r>
  </si>
  <si>
    <r>
      <t>spilenZisZarRviani sadeni</t>
    </r>
    <r>
      <rPr>
        <sz val="11"/>
        <color theme="1"/>
        <rFont val="Arial"/>
        <family val="2"/>
      </rPr>
      <t xml:space="preserve"> NYM-J-2x2,5 mm²</t>
    </r>
  </si>
  <si>
    <t>avariuli gasasvlelis manaTobeli tablo</t>
  </si>
  <si>
    <t>avariuli gasasvlelis mimarTulebiani manaTobeli tablo</t>
  </si>
  <si>
    <t>erTpolusa CamrTveli</t>
  </si>
  <si>
    <t>orpolusa CamrTveli</t>
  </si>
  <si>
    <t>rozeti damiwebis kontaqtiT</t>
  </si>
  <si>
    <t>rozeti samfaza damiwebis kontaqtiT</t>
  </si>
  <si>
    <t xml:space="preserve">CarCo ori rozetisTvis </t>
  </si>
  <si>
    <t>gamanawilebeli kolofi</t>
  </si>
  <si>
    <r>
      <t>spilenZisZarRviani sadeni</t>
    </r>
    <r>
      <rPr>
        <sz val="11"/>
        <color theme="1"/>
        <rFont val="Arial"/>
        <family val="2"/>
      </rPr>
      <t xml:space="preserve"> NYM-J-3x2,5 mm²</t>
    </r>
  </si>
  <si>
    <r>
      <t>spilenZisZarRviani sadeni</t>
    </r>
    <r>
      <rPr>
        <sz val="11"/>
        <color theme="1"/>
        <rFont val="Arial"/>
        <family val="2"/>
      </rPr>
      <t xml:space="preserve"> NYM-J-2x1,5 mm²</t>
    </r>
  </si>
  <si>
    <t xml:space="preserve">eqvivalenturi potencialis gamaTanabrebeli 
lokaluri salte </t>
  </si>
  <si>
    <t>liTonis galvanizirebuli zolovana 40X4 mm</t>
  </si>
  <si>
    <r>
      <t>izolirebuli spilenZis ZarRviani kabeli 1X10 mm</t>
    </r>
    <r>
      <rPr>
        <vertAlign val="superscript"/>
        <sz val="11"/>
        <color theme="1"/>
        <rFont val="AcadMtavr"/>
        <family val="2"/>
      </rPr>
      <t>2</t>
    </r>
  </si>
  <si>
    <t>uwvadi gofrirebuli mili diam.32 mm</t>
  </si>
  <si>
    <t>zolovanas kedelTan samagri detali</t>
  </si>
  <si>
    <t>zolovanas da kabelis SeerTebis detali</t>
  </si>
  <si>
    <t>10 kv.mm spilenZis ZarRviani kabelis damaboloebeli buniki</t>
  </si>
  <si>
    <t>kompl</t>
  </si>
  <si>
    <t>c</t>
  </si>
  <si>
    <t>m</t>
  </si>
  <si>
    <t>Video cameras. Web. Wi-Fi</t>
  </si>
  <si>
    <t>MikroTik CCR1009-7G-1C-PC</t>
  </si>
  <si>
    <t>Mikrotik CRS326-24G-2S+RM</t>
  </si>
  <si>
    <t>NEX PP-CAT6-UTP-24 UTP CAT6 patch panel, 24 ports</t>
  </si>
  <si>
    <t xml:space="preserve">4xrack SPP8-WCOLP 19" Rack Mount Power unit - 1U, 8 Outlet 220V 16A (inC14) </t>
  </si>
  <si>
    <t>Jiacheng JB01 1U Cable management, black</t>
  </si>
  <si>
    <t>KSTAR  KS-UA1500 1500VA Line Interactive UPS</t>
  </si>
  <si>
    <t>4xrack 4CW-1266 19" wall-mount cabinet, 12U, width 600mm, depth 600mm, load rating 30kg</t>
  </si>
  <si>
    <t>Socket RJ-45 outside</t>
  </si>
  <si>
    <t>Ubiquiti UAP-AC-LR UniFi AP AC Long-Range</t>
  </si>
  <si>
    <t>IPC-HDW4433C</t>
  </si>
  <si>
    <t>IPC-HFW1320S</t>
  </si>
  <si>
    <t>NVR4216/4232-32P-4KS2</t>
  </si>
  <si>
    <t>HDD 4tb</t>
  </si>
  <si>
    <t>Кабель UTP Cat6</t>
  </si>
  <si>
    <t>Patch Cord Cat6 0.5m</t>
  </si>
  <si>
    <t>Fire Alarm</t>
  </si>
  <si>
    <t>Smoke detector</t>
  </si>
  <si>
    <t>Heat detector</t>
  </si>
  <si>
    <t>Call point</t>
  </si>
  <si>
    <t>2х0.8</t>
  </si>
  <si>
    <t>Control Panel</t>
  </si>
  <si>
    <t>Power supply 12V</t>
  </si>
  <si>
    <t>Battery 7A/h</t>
  </si>
  <si>
    <t>Background music system</t>
  </si>
  <si>
    <t>Level 31</t>
  </si>
  <si>
    <t>OBT-901 Column with Aluminum alloy, indoor/outdoors waterproof, speaker
unit 4”,output 10W at 70V/100V</t>
  </si>
  <si>
    <t>OBT- 9300USB Digital Broadcasting Audio Source Controllor</t>
  </si>
  <si>
    <t>OBT-8012 Ten Zones Matrix Controllor</t>
  </si>
  <si>
    <t>OBT-8052C Microphone</t>
  </si>
  <si>
    <t>OBT-8610 CD/MP3 Player</t>
  </si>
  <si>
    <t>OBT-8910 Intelligent Fire Matrix</t>
  </si>
  <si>
    <t xml:space="preserve">OBT-8030 Emergency Panel </t>
  </si>
  <si>
    <t>OBT-8020 8 Pre-amplifier</t>
  </si>
  <si>
    <t>OBT-7065 Power Amplifier 650W</t>
  </si>
  <si>
    <t>OBT-8642 Rackmount</t>
  </si>
  <si>
    <t>Level 32</t>
  </si>
  <si>
    <t>Level 33</t>
  </si>
  <si>
    <t>OBT-901Column with Aluminum alloy, indoor/outdoors waterproof, speaker
unit 4”,output 10W at 70V/100V</t>
  </si>
  <si>
    <t>Level 34</t>
  </si>
  <si>
    <t>set</t>
  </si>
  <si>
    <t>piece</t>
  </si>
  <si>
    <t>პლასტმასის მილი (ცივი წყლის) 63 მმ</t>
  </si>
  <si>
    <t>პლასტმასის მილი (ცივი წყლის) 50 მმ</t>
  </si>
  <si>
    <t>პლასტმასის მილი (ცივი წყლის) 40 მმ</t>
  </si>
  <si>
    <t>პლასტმასის მილი (ცივი წყლის) 32 მმ</t>
  </si>
  <si>
    <t>პლასტმასის მილი (ცივი წყლის) 25 მმ</t>
  </si>
  <si>
    <t>პლასტმასის მილი (ცივი წყლის) 20 მმ</t>
  </si>
  <si>
    <t>პლასტმასის მილი (ცხელი წყლის) 63 მმ</t>
  </si>
  <si>
    <t>პლასტმასის მილი (ცხელი წყლის) 40 მმ</t>
  </si>
  <si>
    <t>პლასტმასის მილი (ცხელი წყლის) 32 მმ</t>
  </si>
  <si>
    <t>პლასტმასის მილი (ცხელი წყლის) 25 მმ</t>
  </si>
  <si>
    <t>პლასტმასის მილი (ცხელი წყლის) 20 მმ</t>
  </si>
  <si>
    <t xml:space="preserve">მილის თბოიზოლაცია 63 მმ </t>
  </si>
  <si>
    <t xml:space="preserve">მილის თბოიზოლაცია 40 მმ </t>
  </si>
  <si>
    <t>მილის თბოიზოლაცია 32 მმ</t>
  </si>
  <si>
    <t xml:space="preserve">მილის თბოიზოლაცია 25 მმ </t>
  </si>
  <si>
    <t>მილის თბოიზოლაცია 20 მმ</t>
  </si>
  <si>
    <t>ვენტილი  63 მმ</t>
  </si>
  <si>
    <t>ვენტილი  50 მმ</t>
  </si>
  <si>
    <t>ვენტილი  40 მმ</t>
  </si>
  <si>
    <t>ვენტილი  32 მმ</t>
  </si>
  <si>
    <t>ვენტილი  25 მმ</t>
  </si>
  <si>
    <t>ვენტილი  20 მმ</t>
  </si>
  <si>
    <t>ფილტრი  63 მმ</t>
  </si>
  <si>
    <t>უკუსარქველი  63 მმ</t>
  </si>
  <si>
    <t>მრიცხველი  63 მმ</t>
  </si>
  <si>
    <t>სეპერატორი Q=4 l/s</t>
  </si>
  <si>
    <t>სეპერატორი Q=5 l/s</t>
  </si>
  <si>
    <t>ჩქაროსნული თბომცვლელი</t>
  </si>
  <si>
    <t>ცხელწყალგამაცხელებელი ქვაბი</t>
  </si>
  <si>
    <t>თბომცვლელი</t>
  </si>
  <si>
    <t>სატუმბი სადგური</t>
  </si>
  <si>
    <t>მილი (კანაიზაციის)  50 მმ</t>
  </si>
  <si>
    <t>მილი (კანაიზაციის)  70 მმ</t>
  </si>
  <si>
    <t>მილი (კანაიზაციის)  100 მმ</t>
  </si>
  <si>
    <t>მილი (სანიაღვრე)  70 მმ</t>
  </si>
  <si>
    <t>მილი (სანიაღვრე)  100 მმ</t>
  </si>
  <si>
    <t>მილი (სამზარეულოს კანაიზაცია)  50 მმ</t>
  </si>
  <si>
    <t>მილი (სამზარეულოს კანაიზაცია)  70 მმ</t>
  </si>
  <si>
    <t>მილი (სამზარეულოს კანაიზაცია)  100 მმ</t>
  </si>
  <si>
    <t>მილი (კანაიზაციის ვენტილაცია)  50 მმ</t>
  </si>
  <si>
    <t>მილი (კანაიზაციის ვენტილაცია)  70 მმ</t>
  </si>
  <si>
    <t>მილი (კანაიზაციის ვენტილაცია)  100 მმ</t>
  </si>
  <si>
    <t>რევიზია 100  მმ</t>
  </si>
  <si>
    <t>ტრაპი  (ტიპი 1)</t>
  </si>
  <si>
    <t>ტრაპი  (ტიპი 2)</t>
  </si>
  <si>
    <t>ტრაპი  (სანიაღვრე)</t>
  </si>
  <si>
    <t>წყალმომარაგება</t>
  </si>
  <si>
    <t>1-ელექტროობა</t>
  </si>
  <si>
    <t>1- ვენტილაცია</t>
  </si>
  <si>
    <t>3- გათბობა- გაგრილება</t>
  </si>
  <si>
    <t>4- წყალმომარაგება-კანალიზაცია</t>
  </si>
  <si>
    <t>5-სუსტი დენები</t>
  </si>
  <si>
    <t>წყალმომარაგება-კანალიზაცია</t>
  </si>
  <si>
    <t>გინზა ორბი</t>
  </si>
  <si>
    <t>Black steel pipe for wet system DN25</t>
  </si>
  <si>
    <t>Black steel pipe for wet system DN32</t>
  </si>
  <si>
    <t>Black steel pipe for wet system DN40</t>
  </si>
  <si>
    <t>Black steel pipe for wet system DN50</t>
  </si>
  <si>
    <t>Black steel pipe for wet system DN65</t>
  </si>
  <si>
    <t>Black steel pipe for wet system DN80</t>
  </si>
  <si>
    <t>Black steel pipe for wet system DN100</t>
  </si>
  <si>
    <t>Flow Switch DN 80</t>
  </si>
  <si>
    <t>Flow Switch DN 100</t>
  </si>
  <si>
    <t>Air Discharge Valve  d 32</t>
  </si>
  <si>
    <t>Manometer</t>
  </si>
  <si>
    <t>Sprinkler</t>
  </si>
  <si>
    <t>Discharge Valve d 32</t>
  </si>
  <si>
    <t>Fire Cabinets</t>
  </si>
  <si>
    <t>Piece</t>
  </si>
  <si>
    <t>Set.</t>
  </si>
  <si>
    <t>6-ხანძარქრობა</t>
  </si>
  <si>
    <t>ხანძარქრობა</t>
  </si>
  <si>
    <t>ჰაერის მარეგულირებელი სარქველი 650*250</t>
  </si>
  <si>
    <t>ჰაერის მარეგულირებელი სარქველი 350*200</t>
  </si>
  <si>
    <t>ჰაერის მარეგულირებელი სარქველი 300*300</t>
  </si>
  <si>
    <t>ფასადის ცხაურები</t>
  </si>
  <si>
    <t>ფასადის ცხაური 600*600</t>
  </si>
  <si>
    <t>ფასადის ცხაური 1800*400</t>
  </si>
  <si>
    <t>ფასადის ცხაური 1800*300</t>
  </si>
  <si>
    <t>ფასადის ცხაური 2000*900</t>
  </si>
  <si>
    <t>ფასადის ცხაური 2200*1000</t>
  </si>
  <si>
    <t>ფასადის ცხაური 400*400</t>
  </si>
  <si>
    <t>ფასადის ცხაური 1100*1100</t>
  </si>
  <si>
    <t>დამატებითი ბლოკი DX თბომცვლელზე დასაერთებლად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</si>
</sst>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&quot;GEL&quot;* #,##0.00_);_(&quot;GEL&quot;* \(#,##0.00\);_(&quot;GEL&quot;* &quot;-&quot;??_);_(@_)"/>
    <numFmt numFmtId="166" formatCode="0.0"/>
    <numFmt numFmtId="167" formatCode="_([$$-409]* #,##0.00_);_([$$-409]* \(#,##0.00\);_([$$-409]* &quot;-&quot;??_);_(@_)"/>
    <numFmt numFmtId="168" formatCode="_(* #,##0.0000_);_(* \(#,##0.0000\);_(* &quot;-&quot;??_);_(@_)"/>
    <numFmt numFmtId="169" formatCode="_-* #,##0.00\ _L_a_r_i_-;\-* #,##0.00\ _L_a_r_i_-;_-* &quot;-&quot;??\ _L_a_r_i_-;_-@_-"/>
    <numFmt numFmtId="170" formatCode="_(* #,##0.000_);_(* \(#,##0.000\);_(* &quot;-&quot;??_);_(@_)"/>
    <numFmt numFmtId="171" formatCode="#,##0.00\ [$Lari-437]"/>
    <numFmt numFmtId="172" formatCode="_-* #,##0.00_р_._-;\-* #,##0.00_р_._-;_-* &quot;-&quot;??_р_._-;_-@_-"/>
    <numFmt numFmtId="173" formatCode="_(* #,##0_);_(* \(#,##0\);_(* &quot;-&quot;??_);_(@_)"/>
  </numFmts>
  <fonts count="53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b/>
      <sz val="14"/>
      <name val="Arial"/>
      <family val="2"/>
    </font>
    <font>
      <sz val="8"/>
      <color rgb="FFFF0000"/>
      <name val="Arial"/>
      <family val="2"/>
    </font>
    <font>
      <b/>
      <u val="single"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 val="single"/>
      <sz val="14"/>
      <name val="Arial"/>
      <family val="2"/>
    </font>
    <font>
      <sz val="9"/>
      <name val="Tahoma"/>
      <family val="2"/>
    </font>
    <font>
      <i/>
      <sz val="8"/>
      <color rgb="FFFF0000"/>
      <name val="Arial"/>
      <family val="2"/>
    </font>
    <font>
      <b/>
      <i/>
      <sz val="8"/>
      <color rgb="FFFF0000"/>
      <name val="Arial"/>
      <family val="2"/>
    </font>
    <font>
      <sz val="8"/>
      <name val="Menlo Regular"/>
      <family val="2"/>
    </font>
    <font>
      <b/>
      <sz val="14"/>
      <color theme="1"/>
      <name val="Calibri"/>
      <family val="2"/>
      <scheme val="minor"/>
    </font>
    <font>
      <sz val="10"/>
      <name val="Arial Cyr"/>
      <family val="2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 val="single"/>
      <sz val="11"/>
      <color theme="10"/>
      <name val="Calibri"/>
      <family val="2"/>
    </font>
    <font>
      <sz val="10"/>
      <name val="Arial CE"/>
      <family val="2"/>
    </font>
    <font>
      <sz val="10"/>
      <name val="Helv"/>
      <family val="2"/>
    </font>
    <font>
      <b/>
      <sz val="14"/>
      <color rgb="FFFF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1"/>
      <name val="AcadNusx"/>
      <family val="2"/>
    </font>
    <font>
      <sz val="11"/>
      <name val="Sylfaen"/>
      <family val="1"/>
    </font>
    <font>
      <i/>
      <sz val="11"/>
      <color theme="1"/>
      <name val="Calibri"/>
      <family val="2"/>
      <scheme val="minor"/>
    </font>
    <font>
      <b/>
      <sz val="12"/>
      <color theme="1"/>
      <name val="AcadMtavr"/>
      <family val="2"/>
    </font>
    <font>
      <sz val="10"/>
      <color indexed="8"/>
      <name val="Arial"/>
      <family val="2"/>
    </font>
    <font>
      <b/>
      <sz val="10"/>
      <color theme="1"/>
      <name val="AcadMtavr"/>
      <family val="2"/>
    </font>
    <font>
      <b/>
      <sz val="12"/>
      <color theme="8" tint="-0.24997000396251678"/>
      <name val="Arial"/>
      <family val="2"/>
    </font>
    <font>
      <sz val="12"/>
      <color theme="1"/>
      <name val="Arial"/>
      <family val="2"/>
    </font>
    <font>
      <sz val="12"/>
      <color theme="1"/>
      <name val="AcadNusx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color theme="1"/>
      <name val="Arial"/>
      <family val="2"/>
    </font>
    <font>
      <sz val="11"/>
      <color theme="1"/>
      <name val="AcadMtavr"/>
      <family val="2"/>
    </font>
    <font>
      <sz val="11"/>
      <color theme="1"/>
      <name val="Arial"/>
      <family val="2"/>
    </font>
    <font>
      <sz val="11"/>
      <color theme="1"/>
      <name val="Symbol"/>
      <family val="1"/>
    </font>
    <font>
      <vertAlign val="superscript"/>
      <sz val="11"/>
      <color theme="1"/>
      <name val="AcadMtavr"/>
      <family val="2"/>
    </font>
    <font>
      <sz val="11"/>
      <name val="AcadNusx"/>
      <family val="2"/>
    </font>
    <font>
      <b/>
      <sz val="14"/>
      <color theme="1"/>
      <name val="Arial"/>
      <family val="2"/>
    </font>
    <font>
      <b/>
      <sz val="10"/>
      <color indexed="8"/>
      <name val="Arial"/>
      <family val="2"/>
    </font>
    <font>
      <sz val="12"/>
      <name val="Sylfaen"/>
      <family val="1"/>
    </font>
    <font>
      <sz val="11"/>
      <color theme="1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FFFFC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7999799847602844"/>
        <bgColor indexed="64"/>
      </patternFill>
    </fill>
  </fills>
  <borders count="6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thin"/>
      <right style="medium"/>
      <top/>
      <bottom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 style="medium"/>
      <bottom/>
    </border>
    <border>
      <left/>
      <right/>
      <top style="medium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/>
      <right style="thin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 style="medium"/>
      <bottom style="medium"/>
    </border>
  </borders>
  <cellStyleXfs count="13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169" fontId="2" fillId="0" borderId="0" applyFont="0" applyFill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0" fillId="0" borderId="0">
      <alignment/>
      <protection/>
    </xf>
    <xf numFmtId="169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" fillId="0" borderId="0">
      <alignment/>
      <protection/>
    </xf>
    <xf numFmtId="16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" fillId="0" borderId="0">
      <alignment/>
      <protection/>
    </xf>
    <xf numFmtId="16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>
      <alignment/>
      <protection/>
    </xf>
    <xf numFmtId="169" fontId="2" fillId="0" borderId="0" applyFont="0" applyFill="0" applyBorder="0" applyAlignment="0" applyProtection="0"/>
    <xf numFmtId="0" fontId="2" fillId="0" borderId="0">
      <alignment/>
      <protection/>
    </xf>
    <xf numFmtId="166" fontId="0" fillId="0" borderId="0" applyFont="0" applyFill="0" applyBorder="0" applyAlignment="0" applyProtection="0"/>
    <xf numFmtId="0" fontId="2" fillId="0" borderId="0">
      <alignment/>
      <protection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2" fillId="0" borderId="0">
      <alignment/>
      <protection/>
    </xf>
    <xf numFmtId="0" fontId="2" fillId="0" borderId="0">
      <alignment/>
      <protection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6" fillId="0" borderId="0" applyNumberFormat="0" applyFill="0" applyBorder="0">
      <alignment/>
      <protection locked="0"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7" fillId="0" borderId="0">
      <alignment/>
      <protection/>
    </xf>
    <xf numFmtId="9" fontId="27" fillId="0" borderId="0" applyFont="0" applyFill="0" applyBorder="0" applyAlignment="0" applyProtection="0"/>
    <xf numFmtId="0" fontId="28" fillId="0" borderId="0">
      <alignment/>
      <protection/>
    </xf>
    <xf numFmtId="168" fontId="2" fillId="0" borderId="0">
      <alignment/>
      <protection/>
    </xf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43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67" fontId="2" fillId="0" borderId="0">
      <alignment/>
      <protection/>
    </xf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168" fontId="2" fillId="0" borderId="0">
      <alignment/>
      <protection/>
    </xf>
  </cellStyleXfs>
  <cellXfs count="681">
    <xf numFmtId="0" fontId="0" fillId="0" borderId="0" xfId="0"/>
    <xf numFmtId="0" fontId="24" fillId="0" borderId="1" xfId="0" applyFont="1" applyBorder="1" applyAlignment="1">
      <alignment horizontal="center" vertical="center" wrapText="1"/>
    </xf>
    <xf numFmtId="0" fontId="24" fillId="2" borderId="2" xfId="0" applyFont="1" applyFill="1" applyBorder="1" applyAlignment="1">
      <alignment vertical="center"/>
    </xf>
    <xf numFmtId="0" fontId="24" fillId="2" borderId="3" xfId="0" applyFont="1" applyFill="1" applyBorder="1" applyAlignment="1">
      <alignment vertical="center"/>
    </xf>
    <xf numFmtId="0" fontId="24" fillId="2" borderId="4" xfId="0" applyFont="1" applyFill="1" applyBorder="1" applyAlignment="1">
      <alignment vertical="center"/>
    </xf>
    <xf numFmtId="9" fontId="4" fillId="3" borderId="3" xfId="1250" applyFont="1" applyFill="1" applyBorder="1" applyAlignment="1">
      <alignment vertical="center" wrapText="1"/>
    </xf>
    <xf numFmtId="9" fontId="4" fillId="4" borderId="0" xfId="1250" applyFont="1" applyFill="1" applyBorder="1" applyAlignment="1">
      <alignment vertical="center"/>
    </xf>
    <xf numFmtId="9" fontId="4" fillId="4" borderId="0" xfId="1250" applyFont="1" applyFill="1" applyBorder="1" applyAlignment="1">
      <alignment vertical="center" wrapText="1"/>
    </xf>
    <xf numFmtId="9" fontId="4" fillId="3" borderId="5" xfId="1250" applyFont="1" applyFill="1" applyBorder="1" applyAlignment="1">
      <alignment horizontal="right" vertical="center" wrapText="1"/>
    </xf>
    <xf numFmtId="9" fontId="4" fillId="3" borderId="6" xfId="1250" applyFont="1" applyFill="1" applyBorder="1" applyAlignment="1">
      <alignment horizontal="right" vertical="center" wrapText="1"/>
    </xf>
    <xf numFmtId="9" fontId="4" fillId="4" borderId="0" xfId="1250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12" fillId="3" borderId="0" xfId="1245" applyFont="1" applyFill="1" applyAlignment="1" applyProtection="1">
      <alignment vertical="center" wrapText="1"/>
      <protection locked="0"/>
    </xf>
    <xf numFmtId="0" fontId="18" fillId="3" borderId="0" xfId="1245" applyFont="1" applyFill="1" applyAlignment="1" applyProtection="1">
      <alignment horizontal="center" vertical="center" wrapText="1"/>
      <protection locked="0"/>
    </xf>
    <xf numFmtId="0" fontId="6" fillId="3" borderId="0" xfId="1245" applyFont="1" applyFill="1" applyAlignment="1" applyProtection="1">
      <alignment vertical="center" wrapText="1"/>
      <protection locked="0"/>
    </xf>
    <xf numFmtId="0" fontId="4" fillId="3" borderId="0" xfId="1245" applyFont="1" applyFill="1" applyAlignment="1" applyProtection="1">
      <alignment vertical="center" wrapText="1"/>
      <protection locked="0"/>
    </xf>
    <xf numFmtId="0" fontId="4" fillId="3" borderId="6" xfId="1245" applyFont="1" applyFill="1" applyBorder="1" applyAlignment="1" applyProtection="1">
      <alignment vertical="center" wrapText="1"/>
      <protection locked="0"/>
    </xf>
    <xf numFmtId="0" fontId="6" fillId="3" borderId="6" xfId="1245" applyFont="1" applyFill="1" applyBorder="1" applyAlignment="1" applyProtection="1">
      <alignment vertical="center" wrapText="1"/>
      <protection locked="0"/>
    </xf>
    <xf numFmtId="43" fontId="6" fillId="3" borderId="0" xfId="1370" applyFont="1" applyFill="1" applyAlignment="1" applyProtection="1">
      <alignment vertical="center" wrapText="1"/>
      <protection locked="0"/>
    </xf>
    <xf numFmtId="165" fontId="4" fillId="3" borderId="0" xfId="1226" applyFont="1" applyFill="1" applyAlignment="1" applyProtection="1">
      <alignment vertical="center" wrapText="1"/>
      <protection locked="0"/>
    </xf>
    <xf numFmtId="0" fontId="0" fillId="0" borderId="0" xfId="1245" applyProtection="1">
      <alignment/>
      <protection locked="0"/>
    </xf>
    <xf numFmtId="0" fontId="0" fillId="0" borderId="0" xfId="1245" applyAlignment="1" applyProtection="1">
      <alignment vertical="center"/>
      <protection locked="0"/>
    </xf>
    <xf numFmtId="0" fontId="4" fillId="3" borderId="0" xfId="1245" applyFont="1" applyFill="1" applyAlignment="1" applyProtection="1">
      <alignment horizontal="center" vertical="center" wrapText="1"/>
      <protection locked="0"/>
    </xf>
    <xf numFmtId="0" fontId="6" fillId="3" borderId="9" xfId="1245" applyFont="1" applyFill="1" applyBorder="1" applyAlignment="1" applyProtection="1">
      <alignment vertical="center" wrapText="1"/>
      <protection locked="0"/>
    </xf>
    <xf numFmtId="43" fontId="4" fillId="3" borderId="0" xfId="1370" applyFont="1" applyFill="1" applyAlignment="1" applyProtection="1">
      <alignment vertical="center"/>
      <protection locked="0"/>
    </xf>
    <xf numFmtId="165" fontId="4" fillId="3" borderId="0" xfId="1226" applyFont="1" applyFill="1" applyAlignment="1" applyProtection="1">
      <alignment vertical="center"/>
      <protection locked="0"/>
    </xf>
    <xf numFmtId="0" fontId="8" fillId="3" borderId="9" xfId="1245" applyFont="1" applyFill="1" applyBorder="1" applyAlignment="1" applyProtection="1">
      <alignment horizontal="left" vertical="center" wrapText="1"/>
      <protection locked="0"/>
    </xf>
    <xf numFmtId="0" fontId="6" fillId="3" borderId="9" xfId="1245" applyFont="1" applyFill="1" applyBorder="1" applyAlignment="1" applyProtection="1">
      <alignment horizontal="left" vertical="center" wrapText="1"/>
      <protection locked="0"/>
    </xf>
    <xf numFmtId="0" fontId="6" fillId="3" borderId="0" xfId="1245" applyFont="1" applyFill="1" applyAlignment="1" applyProtection="1">
      <alignment horizontal="left" vertical="center" wrapText="1"/>
      <protection locked="0"/>
    </xf>
    <xf numFmtId="165" fontId="6" fillId="3" borderId="0" xfId="1226" applyFont="1" applyFill="1" applyBorder="1" applyAlignment="1" applyProtection="1">
      <alignment horizontal="right" vertical="center" wrapText="1"/>
      <protection locked="0"/>
    </xf>
    <xf numFmtId="167" fontId="6" fillId="3" borderId="0" xfId="1245" applyNumberFormat="1" applyFont="1" applyFill="1" applyBorder="1" applyAlignment="1" applyProtection="1">
      <alignment vertical="center" wrapText="1"/>
      <protection locked="0"/>
    </xf>
    <xf numFmtId="43" fontId="6" fillId="3" borderId="0" xfId="1227" applyFont="1" applyFill="1" applyBorder="1" applyAlignment="1" applyProtection="1">
      <alignment horizontal="center" vertical="center" wrapText="1"/>
      <protection locked="0"/>
    </xf>
    <xf numFmtId="0" fontId="6" fillId="3" borderId="0" xfId="1245" applyFont="1" applyFill="1" applyAlignment="1" applyProtection="1">
      <alignment horizontal="center" vertical="center" wrapText="1"/>
      <protection locked="0"/>
    </xf>
    <xf numFmtId="0" fontId="4" fillId="3" borderId="0" xfId="1245" applyFont="1" applyFill="1" applyBorder="1" applyAlignment="1" applyProtection="1">
      <alignment vertical="center" wrapText="1"/>
      <protection locked="0"/>
    </xf>
    <xf numFmtId="43" fontId="6" fillId="3" borderId="0" xfId="1370" applyFont="1" applyFill="1" applyBorder="1" applyAlignment="1" applyProtection="1">
      <alignment vertical="center" wrapText="1"/>
      <protection locked="0"/>
    </xf>
    <xf numFmtId="165" fontId="4" fillId="3" borderId="0" xfId="1226" applyFont="1" applyFill="1" applyAlignment="1" applyProtection="1">
      <alignment horizontal="center" vertical="center" wrapText="1"/>
      <protection locked="0"/>
    </xf>
    <xf numFmtId="0" fontId="0" fillId="0" borderId="0" xfId="1245" applyProtection="1">
      <alignment/>
      <protection/>
    </xf>
    <xf numFmtId="49" fontId="19" fillId="5" borderId="1" xfId="1245" applyNumberFormat="1" applyFont="1" applyFill="1" applyBorder="1" applyAlignment="1" applyProtection="1">
      <alignment horizontal="center" vertical="center" wrapText="1"/>
      <protection locked="0"/>
    </xf>
    <xf numFmtId="49" fontId="19" fillId="5" borderId="4" xfId="1245" applyNumberFormat="1" applyFont="1" applyFill="1" applyBorder="1" applyAlignment="1" applyProtection="1">
      <alignment horizontal="center" vertical="center" wrapText="1"/>
      <protection locked="0"/>
    </xf>
    <xf numFmtId="49" fontId="7" fillId="5" borderId="2" xfId="1245" applyNumberFormat="1" applyFont="1" applyFill="1" applyBorder="1" applyAlignment="1" applyProtection="1">
      <alignment horizontal="center" vertical="center" wrapText="1"/>
      <protection locked="0"/>
    </xf>
    <xf numFmtId="49" fontId="7" fillId="5" borderId="10" xfId="1245" applyNumberFormat="1" applyFont="1" applyFill="1" applyBorder="1" applyAlignment="1" applyProtection="1">
      <alignment horizontal="center" vertical="center" wrapText="1"/>
      <protection locked="0"/>
    </xf>
    <xf numFmtId="49" fontId="5" fillId="5" borderId="11" xfId="1245" applyNumberFormat="1" applyFont="1" applyFill="1" applyBorder="1" applyAlignment="1" applyProtection="1">
      <alignment horizontal="center" vertical="center" wrapText="1"/>
      <protection locked="0"/>
    </xf>
    <xf numFmtId="49" fontId="7" fillId="5" borderId="12" xfId="1245" applyNumberFormat="1" applyFont="1" applyFill="1" applyBorder="1" applyAlignment="1" applyProtection="1">
      <alignment horizontal="center" vertical="center" wrapText="1"/>
      <protection locked="0"/>
    </xf>
    <xf numFmtId="49" fontId="7" fillId="5" borderId="13" xfId="1245" applyNumberFormat="1" applyFont="1" applyFill="1" applyBorder="1" applyAlignment="1" applyProtection="1">
      <alignment horizontal="center" vertical="center" wrapText="1"/>
      <protection locked="0"/>
    </xf>
    <xf numFmtId="49" fontId="7" fillId="5" borderId="4" xfId="1245" applyNumberFormat="1" applyFont="1" applyFill="1" applyBorder="1" applyAlignment="1" applyProtection="1">
      <alignment horizontal="center" vertical="center" wrapText="1"/>
      <protection locked="0"/>
    </xf>
    <xf numFmtId="49" fontId="7" fillId="5" borderId="1" xfId="1245" applyNumberFormat="1" applyFont="1" applyFill="1" applyBorder="1" applyAlignment="1" applyProtection="1">
      <alignment horizontal="center" vertical="center" wrapText="1"/>
      <protection locked="0"/>
    </xf>
    <xf numFmtId="0" fontId="4" fillId="3" borderId="0" xfId="1245" applyFont="1" applyFill="1" applyAlignment="1" applyProtection="1">
      <alignment vertical="center"/>
      <protection locked="0"/>
    </xf>
    <xf numFmtId="165" fontId="7" fillId="5" borderId="14" xfId="1226" applyFont="1" applyFill="1" applyBorder="1" applyAlignment="1" applyProtection="1">
      <alignment horizontal="center" vertical="center" wrapText="1"/>
      <protection locked="0"/>
    </xf>
    <xf numFmtId="165" fontId="7" fillId="5" borderId="1" xfId="1226" applyFont="1" applyFill="1" applyBorder="1" applyAlignment="1" applyProtection="1">
      <alignment horizontal="center" vertical="center" wrapText="1"/>
      <protection locked="0"/>
    </xf>
    <xf numFmtId="0" fontId="31" fillId="0" borderId="0" xfId="1371" applyFont="1" applyBorder="1" applyAlignment="1" applyProtection="1">
      <alignment vertical="center"/>
      <protection locked="0"/>
    </xf>
    <xf numFmtId="0" fontId="31" fillId="0" borderId="0" xfId="1371" applyFont="1" applyAlignment="1" applyProtection="1">
      <alignment vertical="center"/>
      <protection locked="0"/>
    </xf>
    <xf numFmtId="0" fontId="6" fillId="0" borderId="15" xfId="1245" applyFont="1" applyFill="1" applyBorder="1" applyAlignment="1" applyProtection="1">
      <alignment horizontal="center" vertical="center" wrapText="1"/>
      <protection locked="0"/>
    </xf>
    <xf numFmtId="0" fontId="4" fillId="3" borderId="15" xfId="1245" applyFont="1" applyFill="1" applyBorder="1" applyAlignment="1" applyProtection="1">
      <alignment horizontal="center" vertical="center" wrapText="1"/>
      <protection locked="0"/>
    </xf>
    <xf numFmtId="165" fontId="4" fillId="3" borderId="16" xfId="1226" applyFont="1" applyFill="1" applyBorder="1" applyAlignment="1" applyProtection="1">
      <alignment horizontal="center" vertical="center" wrapText="1"/>
      <protection locked="0"/>
    </xf>
    <xf numFmtId="165" fontId="4" fillId="3" borderId="15" xfId="1226" applyFont="1" applyFill="1" applyBorder="1" applyAlignment="1" applyProtection="1">
      <alignment horizontal="center" vertical="center" wrapText="1"/>
      <protection locked="0"/>
    </xf>
    <xf numFmtId="0" fontId="6" fillId="0" borderId="7" xfId="1245" applyFont="1" applyFill="1" applyBorder="1" applyAlignment="1" applyProtection="1">
      <alignment horizontal="center" vertical="center" wrapText="1"/>
      <protection locked="0"/>
    </xf>
    <xf numFmtId="0" fontId="4" fillId="3" borderId="7" xfId="1245" applyFont="1" applyFill="1" applyBorder="1" applyAlignment="1" applyProtection="1">
      <alignment horizontal="center" vertical="center" wrapText="1"/>
      <protection locked="0"/>
    </xf>
    <xf numFmtId="165" fontId="4" fillId="3" borderId="8" xfId="1226" applyFont="1" applyFill="1" applyBorder="1" applyAlignment="1" applyProtection="1">
      <alignment horizontal="center" vertical="center" wrapText="1"/>
      <protection locked="0"/>
    </xf>
    <xf numFmtId="0" fontId="4" fillId="4" borderId="17" xfId="1245" applyFont="1" applyFill="1" applyBorder="1" applyAlignment="1" applyProtection="1">
      <alignment vertical="center"/>
      <protection locked="0"/>
    </xf>
    <xf numFmtId="43" fontId="0" fillId="0" borderId="0" xfId="1370" applyFont="1" applyProtection="1">
      <protection locked="0"/>
    </xf>
    <xf numFmtId="165" fontId="0" fillId="0" borderId="0" xfId="1226" applyFont="1" applyProtection="1">
      <protection locked="0"/>
    </xf>
    <xf numFmtId="0" fontId="4" fillId="3" borderId="2" xfId="1245" applyFont="1" applyFill="1" applyBorder="1" applyAlignment="1" applyProtection="1">
      <alignment vertical="center" wrapText="1"/>
      <protection locked="0"/>
    </xf>
    <xf numFmtId="0" fontId="6" fillId="3" borderId="3" xfId="1245" applyFont="1" applyFill="1" applyBorder="1" applyAlignment="1" applyProtection="1">
      <alignment vertical="center" wrapText="1"/>
      <protection locked="0"/>
    </xf>
    <xf numFmtId="167" fontId="6" fillId="3" borderId="4" xfId="1226" applyNumberFormat="1" applyFont="1" applyFill="1" applyBorder="1" applyAlignment="1" applyProtection="1">
      <alignment vertical="center" wrapText="1"/>
      <protection/>
    </xf>
    <xf numFmtId="0" fontId="6" fillId="4" borderId="0" xfId="1245" applyFont="1" applyFill="1" applyBorder="1" applyAlignment="1" applyProtection="1">
      <alignment vertical="center"/>
      <protection locked="0"/>
    </xf>
    <xf numFmtId="43" fontId="6" fillId="4" borderId="9" xfId="1227" applyFont="1" applyFill="1" applyBorder="1" applyAlignment="1" applyProtection="1">
      <alignment vertical="center"/>
      <protection/>
    </xf>
    <xf numFmtId="0" fontId="4" fillId="4" borderId="17" xfId="1245" applyFont="1" applyFill="1" applyBorder="1" applyAlignment="1" applyProtection="1">
      <alignment vertical="center" wrapText="1"/>
      <protection locked="0"/>
    </xf>
    <xf numFmtId="0" fontId="6" fillId="4" borderId="0" xfId="1245" applyFont="1" applyFill="1" applyBorder="1" applyAlignment="1" applyProtection="1">
      <alignment vertical="center" wrapText="1"/>
      <protection locked="0"/>
    </xf>
    <xf numFmtId="43" fontId="6" fillId="4" borderId="9" xfId="1227" applyFont="1" applyFill="1" applyBorder="1" applyAlignment="1" applyProtection="1">
      <alignment vertical="center" wrapText="1"/>
      <protection/>
    </xf>
    <xf numFmtId="0" fontId="4" fillId="3" borderId="18" xfId="1245" applyFont="1" applyFill="1" applyBorder="1" applyAlignment="1" applyProtection="1">
      <alignment vertical="center" wrapText="1"/>
      <protection locked="0"/>
    </xf>
    <xf numFmtId="0" fontId="6" fillId="3" borderId="5" xfId="1245" applyFont="1" applyFill="1" applyBorder="1" applyAlignment="1" applyProtection="1">
      <alignment horizontal="right" vertical="center" wrapText="1"/>
      <protection locked="0"/>
    </xf>
    <xf numFmtId="43" fontId="6" fillId="3" borderId="19" xfId="1227" applyFont="1" applyFill="1" applyBorder="1" applyAlignment="1" applyProtection="1">
      <alignment horizontal="right" vertical="center" wrapText="1"/>
      <protection/>
    </xf>
    <xf numFmtId="0" fontId="4" fillId="3" borderId="10" xfId="1245" applyFont="1" applyFill="1" applyBorder="1" applyAlignment="1" applyProtection="1">
      <alignment horizontal="right" vertical="center" wrapText="1"/>
      <protection locked="0"/>
    </xf>
    <xf numFmtId="0" fontId="4" fillId="3" borderId="6" xfId="1245" applyFont="1" applyFill="1" applyBorder="1" applyAlignment="1" applyProtection="1">
      <alignment horizontal="right" vertical="center" wrapText="1"/>
      <protection locked="0"/>
    </xf>
    <xf numFmtId="167" fontId="4" fillId="3" borderId="20" xfId="1226" applyNumberFormat="1" applyFont="1" applyFill="1" applyBorder="1" applyAlignment="1" applyProtection="1">
      <alignment horizontal="right" vertical="center" wrapText="1"/>
      <protection/>
    </xf>
    <xf numFmtId="0" fontId="4" fillId="4" borderId="17" xfId="1245" applyFont="1" applyFill="1" applyBorder="1" applyAlignment="1" applyProtection="1">
      <alignment horizontal="right" vertical="center" wrapText="1"/>
      <protection locked="0"/>
    </xf>
    <xf numFmtId="0" fontId="6" fillId="4" borderId="0" xfId="1245" applyFont="1" applyFill="1" applyBorder="1" applyAlignment="1" applyProtection="1">
      <alignment horizontal="right" vertical="center" wrapText="1"/>
      <protection locked="0"/>
    </xf>
    <xf numFmtId="165" fontId="6" fillId="4" borderId="9" xfId="1226" applyFont="1" applyFill="1" applyBorder="1" applyAlignment="1" applyProtection="1">
      <alignment horizontal="right" vertical="center" wrapText="1"/>
      <protection/>
    </xf>
    <xf numFmtId="0" fontId="4" fillId="3" borderId="18" xfId="1245" applyFont="1" applyFill="1" applyBorder="1" applyAlignment="1" applyProtection="1">
      <alignment horizontal="right" vertical="center" wrapText="1"/>
      <protection locked="0"/>
    </xf>
    <xf numFmtId="43" fontId="4" fillId="3" borderId="19" xfId="1227" applyFont="1" applyFill="1" applyBorder="1" applyAlignment="1" applyProtection="1">
      <alignment horizontal="right" vertical="center" wrapText="1"/>
      <protection/>
    </xf>
    <xf numFmtId="167" fontId="20" fillId="3" borderId="6" xfId="1245" applyNumberFormat="1" applyFont="1" applyFill="1" applyBorder="1" applyAlignment="1">
      <alignment horizontal="right" vertical="center" wrapText="1"/>
      <protection/>
    </xf>
    <xf numFmtId="0" fontId="6" fillId="3" borderId="6" xfId="1245" applyFont="1" applyFill="1" applyBorder="1" applyAlignment="1" applyProtection="1">
      <alignment horizontal="right" vertical="center" wrapText="1"/>
      <protection locked="0"/>
    </xf>
    <xf numFmtId="167" fontId="6" fillId="3" borderId="20" xfId="1226" applyNumberFormat="1" applyFont="1" applyFill="1" applyBorder="1" applyAlignment="1" applyProtection="1">
      <alignment horizontal="right" vertical="center" wrapText="1"/>
      <protection/>
    </xf>
    <xf numFmtId="0" fontId="6" fillId="0" borderId="21" xfId="1245" applyFont="1" applyFill="1" applyBorder="1" applyAlignment="1" applyProtection="1">
      <alignment horizontal="center" vertical="center" wrapText="1"/>
      <protection locked="0"/>
    </xf>
    <xf numFmtId="0" fontId="4" fillId="3" borderId="21" xfId="1245" applyFont="1" applyFill="1" applyBorder="1" applyAlignment="1" applyProtection="1">
      <alignment horizontal="center" vertical="center" wrapText="1"/>
      <protection locked="0"/>
    </xf>
    <xf numFmtId="0" fontId="30" fillId="0" borderId="3" xfId="1371" applyNumberFormat="1" applyFont="1" applyFill="1" applyBorder="1" applyAlignment="1" applyProtection="1">
      <alignment vertical="center" wrapText="1"/>
      <protection locked="0"/>
    </xf>
    <xf numFmtId="0" fontId="34" fillId="0" borderId="8" xfId="0" applyFont="1" applyBorder="1" applyAlignment="1">
      <alignment horizontal="center" vertical="center"/>
    </xf>
    <xf numFmtId="167" fontId="0" fillId="0" borderId="0" xfId="1245" applyNumberFormat="1" applyProtection="1">
      <alignment/>
      <protection locked="0"/>
    </xf>
    <xf numFmtId="0" fontId="0" fillId="0" borderId="0" xfId="0" applyAlignment="1">
      <alignment vertical="center"/>
    </xf>
    <xf numFmtId="43" fontId="4" fillId="3" borderId="22" xfId="1227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167" fontId="6" fillId="3" borderId="7" xfId="1227" applyNumberFormat="1" applyFont="1" applyFill="1" applyBorder="1" applyAlignment="1" applyProtection="1">
      <alignment vertical="center" wrapText="1"/>
      <protection/>
    </xf>
    <xf numFmtId="0" fontId="23" fillId="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0" borderId="14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4" fillId="0" borderId="24" xfId="0" applyFont="1" applyBorder="1" applyAlignment="1">
      <alignment vertical="center"/>
    </xf>
    <xf numFmtId="0" fontId="0" fillId="0" borderId="0" xfId="0" applyBorder="1" applyAlignment="1">
      <alignment vertical="center"/>
    </xf>
    <xf numFmtId="167" fontId="15" fillId="0" borderId="24" xfId="0" applyNumberFormat="1" applyFont="1" applyBorder="1" applyAlignment="1">
      <alignment vertical="center"/>
    </xf>
    <xf numFmtId="10" fontId="24" fillId="0" borderId="24" xfId="0" applyNumberFormat="1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167" fontId="15" fillId="0" borderId="7" xfId="0" applyNumberFormat="1" applyFont="1" applyBorder="1" applyAlignment="1">
      <alignment vertical="center"/>
    </xf>
    <xf numFmtId="10" fontId="24" fillId="0" borderId="7" xfId="0" applyNumberFormat="1" applyFont="1" applyBorder="1" applyAlignment="1">
      <alignment vertical="center"/>
    </xf>
    <xf numFmtId="167" fontId="15" fillId="3" borderId="7" xfId="0" applyNumberFormat="1" applyFont="1" applyFill="1" applyBorder="1" applyAlignment="1">
      <alignment vertical="center"/>
    </xf>
    <xf numFmtId="0" fontId="24" fillId="6" borderId="7" xfId="0" applyFont="1" applyFill="1" applyBorder="1" applyAlignment="1">
      <alignment vertical="center"/>
    </xf>
    <xf numFmtId="167" fontId="24" fillId="0" borderId="7" xfId="0" applyNumberFormat="1" applyFont="1" applyBorder="1" applyAlignment="1">
      <alignment vertical="center"/>
    </xf>
    <xf numFmtId="167" fontId="24" fillId="3" borderId="7" xfId="0" applyNumberFormat="1" applyFont="1" applyFill="1" applyBorder="1" applyAlignment="1">
      <alignment vertical="center"/>
    </xf>
    <xf numFmtId="0" fontId="0" fillId="5" borderId="2" xfId="0" applyFill="1" applyBorder="1" applyAlignment="1">
      <alignment vertical="center"/>
    </xf>
    <xf numFmtId="0" fontId="0" fillId="5" borderId="3" xfId="0" applyFill="1" applyBorder="1" applyAlignment="1">
      <alignment vertical="center"/>
    </xf>
    <xf numFmtId="0" fontId="0" fillId="5" borderId="4" xfId="0" applyFill="1" applyBorder="1" applyAlignment="1">
      <alignment vertical="center"/>
    </xf>
    <xf numFmtId="9" fontId="0" fillId="0" borderId="26" xfId="0" applyNumberFormat="1" applyBorder="1" applyAlignment="1">
      <alignment vertical="center"/>
    </xf>
    <xf numFmtId="167" fontId="24" fillId="0" borderId="8" xfId="1247" applyNumberFormat="1" applyFont="1" applyBorder="1" applyAlignment="1">
      <alignment vertical="center"/>
    </xf>
    <xf numFmtId="167" fontId="0" fillId="0" borderId="8" xfId="1247" applyNumberFormat="1" applyFont="1" applyBorder="1" applyAlignment="1">
      <alignment vertical="center"/>
    </xf>
    <xf numFmtId="167" fontId="0" fillId="0" borderId="8" xfId="16" applyNumberFormat="1" applyFont="1" applyBorder="1" applyAlignment="1">
      <alignment vertical="center"/>
    </xf>
    <xf numFmtId="9" fontId="0" fillId="0" borderId="26" xfId="15" applyFont="1" applyBorder="1" applyAlignment="1">
      <alignment vertical="center"/>
    </xf>
    <xf numFmtId="167" fontId="0" fillId="0" borderId="8" xfId="1247" applyNumberFormat="1" applyFont="1" applyBorder="1" applyAlignment="1">
      <alignment vertical="center"/>
    </xf>
    <xf numFmtId="167" fontId="24" fillId="0" borderId="8" xfId="1247" applyNumberFormat="1" applyFont="1" applyBorder="1" applyAlignment="1">
      <alignment horizontal="center" vertical="center"/>
    </xf>
    <xf numFmtId="167" fontId="0" fillId="0" borderId="8" xfId="0" applyNumberForma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6" xfId="15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10" fontId="0" fillId="0" borderId="7" xfId="0" applyNumberForma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7" xfId="0" applyBorder="1" applyAlignment="1">
      <alignment vertical="center"/>
    </xf>
    <xf numFmtId="171" fontId="21" fillId="0" borderId="21" xfId="1247" applyNumberFormat="1" applyFont="1" applyBorder="1" applyAlignment="1">
      <alignment vertical="center"/>
    </xf>
    <xf numFmtId="10" fontId="0" fillId="0" borderId="21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167" fontId="0" fillId="0" borderId="0" xfId="0" applyNumberFormat="1" applyAlignment="1">
      <alignment vertical="center"/>
    </xf>
    <xf numFmtId="0" fontId="29" fillId="0" borderId="0" xfId="0" applyFont="1" applyAlignment="1">
      <alignment vertical="center" wrapText="1"/>
    </xf>
    <xf numFmtId="43" fontId="0" fillId="0" borderId="0" xfId="18" applyFont="1" applyAlignment="1">
      <alignment vertical="center"/>
    </xf>
    <xf numFmtId="43" fontId="0" fillId="0" borderId="0" xfId="0" applyNumberFormat="1" applyAlignment="1">
      <alignment vertical="center"/>
    </xf>
    <xf numFmtId="0" fontId="6" fillId="3" borderId="1" xfId="1245" applyFont="1" applyFill="1" applyBorder="1" applyAlignment="1" applyProtection="1">
      <alignment horizontal="center" vertical="center" wrapText="1"/>
      <protection locked="0"/>
    </xf>
    <xf numFmtId="0" fontId="6" fillId="3" borderId="4" xfId="1245" applyFont="1" applyFill="1" applyBorder="1" applyAlignment="1" applyProtection="1">
      <alignment horizontal="center" vertical="center" wrapText="1"/>
      <protection locked="0"/>
    </xf>
    <xf numFmtId="43" fontId="6" fillId="3" borderId="4" xfId="1227" applyFont="1" applyFill="1" applyBorder="1" applyAlignment="1" applyProtection="1">
      <alignment horizontal="center" vertical="center" wrapText="1"/>
      <protection locked="0"/>
    </xf>
    <xf numFmtId="167" fontId="6" fillId="3" borderId="28" xfId="1226" applyNumberFormat="1" applyFont="1" applyFill="1" applyBorder="1" applyAlignment="1" applyProtection="1">
      <alignment horizontal="right" vertical="center" wrapText="1"/>
      <protection/>
    </xf>
    <xf numFmtId="165" fontId="6" fillId="3" borderId="20" xfId="1226" applyFont="1" applyFill="1" applyBorder="1" applyAlignment="1" applyProtection="1">
      <alignment vertical="center" wrapText="1"/>
      <protection/>
    </xf>
    <xf numFmtId="170" fontId="6" fillId="3" borderId="20" xfId="1227" applyNumberFormat="1" applyFont="1" applyFill="1" applyBorder="1" applyAlignment="1" applyProtection="1">
      <alignment horizontal="center" vertical="center" wrapText="1"/>
      <protection locked="0"/>
    </xf>
    <xf numFmtId="2" fontId="6" fillId="3" borderId="5" xfId="1245" applyNumberFormat="1" applyFont="1" applyFill="1" applyBorder="1" applyAlignment="1" applyProtection="1">
      <alignment horizontal="center" vertical="center" wrapText="1"/>
      <protection/>
    </xf>
    <xf numFmtId="0" fontId="4" fillId="3" borderId="0" xfId="1245" applyFont="1" applyFill="1" applyAlignment="1" applyProtection="1">
      <alignment vertical="center"/>
      <protection/>
    </xf>
    <xf numFmtId="2" fontId="6" fillId="3" borderId="6" xfId="1245" applyNumberFormat="1" applyFont="1" applyFill="1" applyBorder="1" applyAlignment="1" applyProtection="1">
      <alignment horizontal="center" vertical="center" wrapText="1"/>
      <protection/>
    </xf>
    <xf numFmtId="0" fontId="4" fillId="3" borderId="29" xfId="1245" applyFont="1" applyFill="1" applyBorder="1" applyAlignment="1" applyProtection="1">
      <alignment horizontal="center" vertical="center" wrapText="1"/>
      <protection/>
    </xf>
    <xf numFmtId="2" fontId="6" fillId="3" borderId="30" xfId="1245" applyNumberFormat="1" applyFont="1" applyFill="1" applyBorder="1" applyAlignment="1" applyProtection="1">
      <alignment horizontal="center" vertical="center" wrapText="1"/>
      <protection/>
    </xf>
    <xf numFmtId="0" fontId="4" fillId="3" borderId="4" xfId="1245" applyFont="1" applyFill="1" applyBorder="1" applyAlignment="1" applyProtection="1">
      <alignment horizontal="center" vertical="center" wrapText="1"/>
      <protection/>
    </xf>
    <xf numFmtId="2" fontId="6" fillId="3" borderId="20" xfId="1245" applyNumberFormat="1" applyFont="1" applyFill="1" applyBorder="1" applyAlignment="1" applyProtection="1">
      <alignment horizontal="center" vertical="center" wrapText="1"/>
      <protection/>
    </xf>
    <xf numFmtId="0" fontId="4" fillId="3" borderId="1" xfId="1245" applyFont="1" applyFill="1" applyBorder="1" applyAlignment="1" applyProtection="1">
      <alignment horizontal="center" vertical="center" wrapText="1"/>
      <protection/>
    </xf>
    <xf numFmtId="49" fontId="6" fillId="3" borderId="24" xfId="1245" applyNumberFormat="1" applyFont="1" applyFill="1" applyBorder="1" applyAlignment="1" applyProtection="1">
      <alignment horizontal="center" vertical="center" wrapText="1"/>
      <protection/>
    </xf>
    <xf numFmtId="49" fontId="6" fillId="3" borderId="19" xfId="1245" applyNumberFormat="1" applyFont="1" applyFill="1" applyBorder="1" applyAlignment="1" applyProtection="1">
      <alignment horizontal="center" vertical="center" wrapText="1"/>
      <protection/>
    </xf>
    <xf numFmtId="49" fontId="6" fillId="3" borderId="0" xfId="1245" applyNumberFormat="1" applyFont="1" applyFill="1" applyBorder="1" applyAlignment="1" applyProtection="1">
      <alignment horizontal="center" vertical="center" wrapText="1"/>
      <protection/>
    </xf>
    <xf numFmtId="49" fontId="6" fillId="3" borderId="11" xfId="1245" applyNumberFormat="1" applyFont="1" applyFill="1" applyBorder="1" applyAlignment="1" applyProtection="1">
      <alignment horizontal="center" vertical="center" wrapText="1"/>
      <protection/>
    </xf>
    <xf numFmtId="49" fontId="6" fillId="3" borderId="12" xfId="1245" applyNumberFormat="1" applyFont="1" applyFill="1" applyBorder="1" applyAlignment="1" applyProtection="1">
      <alignment horizontal="center" vertical="center" wrapText="1"/>
      <protection/>
    </xf>
    <xf numFmtId="49" fontId="6" fillId="3" borderId="13" xfId="1245" applyNumberFormat="1" applyFont="1" applyFill="1" applyBorder="1" applyAlignment="1" applyProtection="1">
      <alignment horizontal="center" vertical="center" wrapText="1"/>
      <protection/>
    </xf>
    <xf numFmtId="49" fontId="6" fillId="3" borderId="9" xfId="1245" applyNumberFormat="1" applyFont="1" applyFill="1" applyBorder="1" applyAlignment="1" applyProtection="1">
      <alignment horizontal="center" vertical="center" wrapText="1"/>
      <protection/>
    </xf>
    <xf numFmtId="49" fontId="6" fillId="3" borderId="31" xfId="1245" applyNumberFormat="1" applyFont="1" applyFill="1" applyBorder="1" applyAlignment="1" applyProtection="1">
      <alignment horizontal="center" vertical="center" wrapText="1"/>
      <protection/>
    </xf>
    <xf numFmtId="49" fontId="6" fillId="3" borderId="32" xfId="1245" applyNumberFormat="1" applyFont="1" applyFill="1" applyBorder="1" applyAlignment="1" applyProtection="1">
      <alignment horizontal="center" vertical="center" wrapText="1"/>
      <protection/>
    </xf>
    <xf numFmtId="43" fontId="6" fillId="3" borderId="32" xfId="1370" applyFont="1" applyFill="1" applyBorder="1" applyAlignment="1" applyProtection="1">
      <alignment horizontal="center" vertical="center" wrapText="1"/>
      <protection/>
    </xf>
    <xf numFmtId="49" fontId="6" fillId="3" borderId="28" xfId="1245" applyNumberFormat="1" applyFont="1" applyFill="1" applyBorder="1" applyAlignment="1" applyProtection="1">
      <alignment horizontal="center" vertical="center" wrapText="1"/>
      <protection/>
    </xf>
    <xf numFmtId="43" fontId="7" fillId="5" borderId="4" xfId="1370" applyFont="1" applyFill="1" applyBorder="1" applyAlignment="1" applyProtection="1">
      <alignment horizontal="center" vertical="center" wrapText="1"/>
      <protection locked="0"/>
    </xf>
    <xf numFmtId="0" fontId="31" fillId="4" borderId="3" xfId="1371" applyFont="1" applyFill="1" applyBorder="1" applyAlignment="1" applyProtection="1">
      <alignment vertical="center"/>
      <protection locked="0"/>
    </xf>
    <xf numFmtId="0" fontId="31" fillId="4" borderId="4" xfId="1371" applyFont="1" applyFill="1" applyBorder="1" applyAlignment="1" applyProtection="1">
      <alignment vertical="center"/>
      <protection locked="0"/>
    </xf>
    <xf numFmtId="0" fontId="30" fillId="0" borderId="5" xfId="1371" applyNumberFormat="1" applyFont="1" applyFill="1" applyBorder="1" applyAlignment="1" applyProtection="1">
      <alignment vertical="center" wrapText="1"/>
      <protection locked="0"/>
    </xf>
    <xf numFmtId="0" fontId="6" fillId="0" borderId="22" xfId="1245" applyFont="1" applyFill="1" applyBorder="1" applyAlignment="1" applyProtection="1">
      <alignment horizontal="center" vertical="center" wrapText="1"/>
      <protection locked="0"/>
    </xf>
    <xf numFmtId="0" fontId="33" fillId="0" borderId="7" xfId="1371" applyFont="1" applyFill="1" applyBorder="1" applyAlignment="1" applyProtection="1">
      <alignment horizontal="center" vertical="center" wrapText="1"/>
      <protection locked="0"/>
    </xf>
    <xf numFmtId="43" fontId="4" fillId="3" borderId="25" xfId="1227" applyFont="1" applyFill="1" applyBorder="1" applyAlignment="1" applyProtection="1">
      <alignment horizontal="center" vertical="center" wrapText="1"/>
      <protection locked="0"/>
    </xf>
    <xf numFmtId="43" fontId="6" fillId="3" borderId="7" xfId="1370" applyFont="1" applyFill="1" applyBorder="1" applyAlignment="1" applyProtection="1">
      <alignment vertical="center" wrapText="1"/>
      <protection/>
    </xf>
    <xf numFmtId="43" fontId="4" fillId="0" borderId="25" xfId="1227" applyFont="1" applyFill="1" applyBorder="1" applyAlignment="1" applyProtection="1">
      <alignment horizontal="center" vertical="center" wrapText="1"/>
      <protection locked="0"/>
    </xf>
    <xf numFmtId="173" fontId="2" fillId="0" borderId="15" xfId="1380" applyNumberFormat="1" applyBorder="1">
      <alignment/>
      <protection/>
    </xf>
    <xf numFmtId="173" fontId="2" fillId="0" borderId="7" xfId="1380" applyNumberFormat="1" applyBorder="1">
      <alignment/>
      <protection/>
    </xf>
    <xf numFmtId="165" fontId="4" fillId="3" borderId="7" xfId="1226" applyFont="1" applyFill="1" applyBorder="1" applyAlignment="1" applyProtection="1">
      <alignment horizontal="center" vertical="center" wrapText="1"/>
      <protection locked="0"/>
    </xf>
    <xf numFmtId="165" fontId="4" fillId="3" borderId="10" xfId="1226" applyFont="1" applyFill="1" applyBorder="1" applyAlignment="1" applyProtection="1">
      <alignment horizontal="center" vertical="center" wrapText="1"/>
      <protection locked="0"/>
    </xf>
    <xf numFmtId="0" fontId="33" fillId="0" borderId="21" xfId="1371" applyFont="1" applyFill="1" applyBorder="1" applyAlignment="1" applyProtection="1">
      <alignment horizontal="center" vertical="center" wrapText="1"/>
      <protection locked="0"/>
    </xf>
    <xf numFmtId="43" fontId="6" fillId="3" borderId="21" xfId="1370" applyFont="1" applyFill="1" applyBorder="1" applyAlignment="1" applyProtection="1">
      <alignment vertical="center" wrapText="1"/>
      <protection/>
    </xf>
    <xf numFmtId="0" fontId="33" fillId="0" borderId="15" xfId="1371" applyFont="1" applyFill="1" applyBorder="1" applyAlignment="1" applyProtection="1">
      <alignment horizontal="center" vertical="center" wrapText="1"/>
      <protection locked="0"/>
    </xf>
    <xf numFmtId="43" fontId="6" fillId="3" borderId="15" xfId="1370" applyFont="1" applyFill="1" applyBorder="1" applyAlignment="1" applyProtection="1">
      <alignment vertical="center" wrapText="1"/>
      <protection/>
    </xf>
    <xf numFmtId="43" fontId="6" fillId="4" borderId="6" xfId="1245" applyNumberFormat="1" applyFont="1" applyFill="1" applyBorder="1" applyAlignment="1" applyProtection="1">
      <alignment vertical="center"/>
      <protection locked="0"/>
    </xf>
    <xf numFmtId="0" fontId="4" fillId="4" borderId="0" xfId="1245" applyFont="1" applyFill="1" applyBorder="1" applyAlignment="1" applyProtection="1">
      <alignment vertical="center"/>
      <protection locked="0"/>
    </xf>
    <xf numFmtId="0" fontId="6" fillId="4" borderId="20" xfId="1245" applyFont="1" applyFill="1" applyBorder="1" applyAlignment="1" applyProtection="1">
      <alignment vertical="center"/>
      <protection locked="0"/>
    </xf>
    <xf numFmtId="2" fontId="6" fillId="3" borderId="3" xfId="1245" applyNumberFormat="1" applyFont="1" applyFill="1" applyBorder="1" applyAlignment="1" applyProtection="1">
      <alignment horizontal="right" vertical="center"/>
      <protection locked="0"/>
    </xf>
    <xf numFmtId="2" fontId="6" fillId="3" borderId="5" xfId="1245" applyNumberFormat="1" applyFont="1" applyFill="1" applyBorder="1" applyAlignment="1" applyProtection="1">
      <alignment horizontal="right" vertical="center"/>
      <protection locked="0"/>
    </xf>
    <xf numFmtId="2" fontId="4" fillId="3" borderId="6" xfId="1245" applyNumberFormat="1" applyFont="1" applyFill="1" applyBorder="1" applyAlignment="1" applyProtection="1">
      <alignment horizontal="right" vertical="center"/>
      <protection locked="0"/>
    </xf>
    <xf numFmtId="2" fontId="6" fillId="4" borderId="0" xfId="1245" applyNumberFormat="1" applyFont="1" applyFill="1" applyBorder="1" applyAlignment="1" applyProtection="1">
      <alignment horizontal="right" vertical="center"/>
      <protection locked="0"/>
    </xf>
    <xf numFmtId="2" fontId="4" fillId="3" borderId="5" xfId="1245" applyNumberFormat="1" applyFont="1" applyFill="1" applyBorder="1" applyAlignment="1" applyProtection="1">
      <alignment horizontal="right" vertical="center"/>
      <protection locked="0"/>
    </xf>
    <xf numFmtId="2" fontId="6" fillId="3" borderId="6" xfId="1245" applyNumberFormat="1" applyFont="1" applyFill="1" applyBorder="1" applyAlignment="1" applyProtection="1">
      <alignment horizontal="right" vertical="center"/>
      <protection locked="0"/>
    </xf>
    <xf numFmtId="43" fontId="6" fillId="3" borderId="0" xfId="1331" applyFont="1" applyFill="1" applyAlignment="1" applyProtection="1">
      <alignment vertical="center" wrapText="1"/>
      <protection locked="0"/>
    </xf>
    <xf numFmtId="43" fontId="4" fillId="3" borderId="0" xfId="1331" applyFont="1" applyFill="1" applyAlignment="1" applyProtection="1">
      <alignment vertical="center"/>
      <protection locked="0"/>
    </xf>
    <xf numFmtId="43" fontId="6" fillId="3" borderId="0" xfId="1331" applyFont="1" applyFill="1" applyBorder="1" applyAlignment="1" applyProtection="1">
      <alignment vertical="center" wrapText="1"/>
      <protection locked="0"/>
    </xf>
    <xf numFmtId="43" fontId="6" fillId="3" borderId="32" xfId="1331" applyFont="1" applyFill="1" applyBorder="1" applyAlignment="1" applyProtection="1">
      <alignment horizontal="center" vertical="center" wrapText="1"/>
      <protection/>
    </xf>
    <xf numFmtId="43" fontId="7" fillId="5" borderId="4" xfId="1331" applyFont="1" applyFill="1" applyBorder="1" applyAlignment="1" applyProtection="1">
      <alignment horizontal="center" vertical="center" wrapText="1"/>
      <protection locked="0"/>
    </xf>
    <xf numFmtId="0" fontId="30" fillId="0" borderId="5" xfId="1332" applyNumberFormat="1" applyFont="1" applyFill="1" applyBorder="1" applyAlignment="1" applyProtection="1">
      <alignment vertical="center" wrapText="1"/>
      <protection locked="0"/>
    </xf>
    <xf numFmtId="43" fontId="30" fillId="0" borderId="5" xfId="1331" applyFont="1" applyFill="1" applyBorder="1" applyAlignment="1" applyProtection="1">
      <alignment vertical="center" wrapText="1"/>
      <protection locked="0"/>
    </xf>
    <xf numFmtId="0" fontId="31" fillId="0" borderId="0" xfId="1332" applyFont="1" applyBorder="1" applyAlignment="1" applyProtection="1">
      <alignment vertical="center"/>
      <protection locked="0"/>
    </xf>
    <xf numFmtId="0" fontId="31" fillId="0" borderId="0" xfId="1332" applyFont="1" applyAlignment="1" applyProtection="1">
      <alignment vertical="center"/>
      <protection locked="0"/>
    </xf>
    <xf numFmtId="165" fontId="6" fillId="3" borderId="22" xfId="1226" applyFont="1" applyFill="1" applyBorder="1" applyAlignment="1" applyProtection="1">
      <alignment horizontal="center" vertical="center" wrapText="1"/>
      <protection locked="0"/>
    </xf>
    <xf numFmtId="43" fontId="4" fillId="3" borderId="7" xfId="1227" applyFont="1" applyFill="1" applyBorder="1" applyAlignment="1" applyProtection="1">
      <alignment horizontal="center" vertical="center" wrapText="1"/>
      <protection locked="0"/>
    </xf>
    <xf numFmtId="167" fontId="4" fillId="3" borderId="7" xfId="1226" applyNumberFormat="1" applyFont="1" applyFill="1" applyBorder="1" applyAlignment="1" applyProtection="1">
      <alignment horizontal="center" vertical="center" wrapText="1"/>
      <protection/>
    </xf>
    <xf numFmtId="43" fontId="6" fillId="3" borderId="25" xfId="1227" applyFont="1" applyFill="1" applyBorder="1" applyAlignment="1" applyProtection="1">
      <alignment horizontal="center" vertical="center" wrapText="1"/>
      <protection/>
    </xf>
    <xf numFmtId="43" fontId="4" fillId="3" borderId="7" xfId="1227" applyFont="1" applyFill="1" applyBorder="1" applyAlignment="1" applyProtection="1">
      <alignment horizontal="center" vertical="center" wrapText="1"/>
      <protection/>
    </xf>
    <xf numFmtId="43" fontId="6" fillId="3" borderId="7" xfId="1227" applyFont="1" applyFill="1" applyBorder="1" applyAlignment="1" applyProtection="1">
      <alignment vertical="center" wrapText="1"/>
      <protection/>
    </xf>
    <xf numFmtId="43" fontId="6" fillId="3" borderId="33" xfId="1331" applyFont="1" applyFill="1" applyBorder="1" applyAlignment="1" applyProtection="1">
      <alignment vertical="center" wrapText="1"/>
      <protection/>
    </xf>
    <xf numFmtId="165" fontId="6" fillId="3" borderId="34" xfId="1226" applyFont="1" applyFill="1" applyBorder="1" applyAlignment="1" applyProtection="1">
      <alignment horizontal="center" vertical="center" wrapText="1"/>
      <protection locked="0"/>
    </xf>
    <xf numFmtId="165" fontId="6" fillId="3" borderId="7" xfId="1226" applyFont="1" applyFill="1" applyBorder="1" applyAlignment="1" applyProtection="1">
      <alignment horizontal="center" vertical="center" wrapText="1"/>
      <protection locked="0"/>
    </xf>
    <xf numFmtId="167" fontId="4" fillId="0" borderId="7" xfId="1226" applyNumberFormat="1" applyFont="1" applyFill="1" applyBorder="1" applyAlignment="1" applyProtection="1">
      <alignment horizontal="center" vertical="center" wrapText="1"/>
      <protection/>
    </xf>
    <xf numFmtId="0" fontId="39" fillId="0" borderId="0" xfId="1245" applyFont="1" applyAlignment="1" applyProtection="1">
      <alignment wrapText="1"/>
      <protection locked="0"/>
    </xf>
    <xf numFmtId="43" fontId="6" fillId="4" borderId="6" xfId="1245" applyNumberFormat="1" applyFont="1" applyFill="1" applyBorder="1" applyAlignment="1" applyProtection="1">
      <alignment vertical="center"/>
      <protection/>
    </xf>
    <xf numFmtId="0" fontId="6" fillId="4" borderId="20" xfId="1245" applyFont="1" applyFill="1" applyBorder="1" applyAlignment="1" applyProtection="1">
      <alignment vertical="center"/>
      <protection/>
    </xf>
    <xf numFmtId="43" fontId="0" fillId="0" borderId="0" xfId="1331" applyFont="1" applyProtection="1">
      <protection locked="0"/>
    </xf>
    <xf numFmtId="9" fontId="4" fillId="3" borderId="3" xfId="1245" applyNumberFormat="1" applyFont="1" applyFill="1" applyBorder="1" applyAlignment="1" applyProtection="1">
      <alignment vertical="center" wrapText="1"/>
      <protection locked="0"/>
    </xf>
    <xf numFmtId="0" fontId="0" fillId="0" borderId="0" xfId="1245" applyAlignment="1" applyProtection="1">
      <alignment wrapText="1"/>
      <protection locked="0"/>
    </xf>
    <xf numFmtId="0" fontId="4" fillId="3" borderId="3" xfId="1245" applyFont="1" applyFill="1" applyBorder="1" applyAlignment="1" applyProtection="1">
      <alignment vertical="center" wrapText="1"/>
      <protection locked="0"/>
    </xf>
    <xf numFmtId="0" fontId="4" fillId="4" borderId="0" xfId="1245" applyFont="1" applyFill="1" applyBorder="1" applyAlignment="1" applyProtection="1">
      <alignment vertical="center" wrapText="1"/>
      <protection locked="0"/>
    </xf>
    <xf numFmtId="9" fontId="4" fillId="3" borderId="5" xfId="1245" applyNumberFormat="1" applyFont="1" applyFill="1" applyBorder="1" applyAlignment="1" applyProtection="1">
      <alignment horizontal="right" vertical="center" wrapText="1"/>
      <protection locked="0"/>
    </xf>
    <xf numFmtId="2" fontId="4" fillId="3" borderId="6" xfId="1245" applyNumberFormat="1" applyFont="1" applyFill="1" applyBorder="1" applyAlignment="1" applyProtection="1">
      <alignment horizontal="right" vertical="center" wrapText="1"/>
      <protection locked="0"/>
    </xf>
    <xf numFmtId="2" fontId="4" fillId="4" borderId="0" xfId="1245" applyNumberFormat="1" applyFont="1" applyFill="1" applyBorder="1" applyAlignment="1" applyProtection="1">
      <alignment horizontal="right" vertical="center" wrapText="1"/>
      <protection locked="0"/>
    </xf>
    <xf numFmtId="0" fontId="4" fillId="3" borderId="6" xfId="1245" applyNumberFormat="1" applyFont="1" applyFill="1" applyBorder="1" applyAlignment="1" applyProtection="1">
      <alignment horizontal="right" vertical="center" wrapText="1"/>
      <protection locked="0"/>
    </xf>
    <xf numFmtId="0" fontId="4" fillId="4" borderId="0" xfId="1245" applyNumberFormat="1" applyFont="1" applyFill="1" applyBorder="1" applyAlignment="1" applyProtection="1">
      <alignment horizontal="right" vertical="center" wrapText="1"/>
      <protection locked="0"/>
    </xf>
    <xf numFmtId="10" fontId="4" fillId="3" borderId="6" xfId="1245" applyNumberFormat="1" applyFont="1" applyFill="1" applyBorder="1" applyAlignment="1" applyProtection="1">
      <alignment horizontal="right" vertical="center" wrapText="1"/>
      <protection locked="0"/>
    </xf>
    <xf numFmtId="10" fontId="4" fillId="4" borderId="0" xfId="1245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1245" applyFont="1" applyProtection="1">
      <alignment/>
      <protection locked="0"/>
    </xf>
    <xf numFmtId="49" fontId="8" fillId="3" borderId="13" xfId="1245" applyNumberFormat="1" applyFont="1" applyFill="1" applyBorder="1" applyAlignment="1" applyProtection="1">
      <alignment horizontal="center" vertical="center" wrapText="1"/>
      <protection/>
    </xf>
    <xf numFmtId="165" fontId="42" fillId="5" borderId="1" xfId="1226" applyFont="1" applyFill="1" applyBorder="1" applyAlignment="1" applyProtection="1">
      <alignment horizontal="center" vertical="center" wrapText="1"/>
      <protection locked="0"/>
    </xf>
    <xf numFmtId="165" fontId="8" fillId="3" borderId="7" xfId="1226" applyFont="1" applyFill="1" applyBorder="1" applyAlignment="1" applyProtection="1">
      <alignment horizontal="center" vertical="center" wrapText="1"/>
      <protection locked="0"/>
    </xf>
    <xf numFmtId="0" fontId="39" fillId="0" borderId="0" xfId="1332" applyFont="1" applyAlignment="1" applyProtection="1">
      <alignment vertical="center"/>
      <protection locked="0"/>
    </xf>
    <xf numFmtId="165" fontId="6" fillId="3" borderId="15" xfId="1226" applyFont="1" applyFill="1" applyBorder="1" applyAlignment="1" applyProtection="1">
      <alignment horizontal="center" vertical="center" wrapText="1"/>
      <protection locked="0"/>
    </xf>
    <xf numFmtId="165" fontId="8" fillId="3" borderId="15" xfId="1226" applyFont="1" applyFill="1" applyBorder="1" applyAlignment="1" applyProtection="1">
      <alignment horizontal="center" vertical="center" wrapText="1"/>
      <protection locked="0"/>
    </xf>
    <xf numFmtId="0" fontId="4" fillId="3" borderId="33" xfId="1245" applyFont="1" applyFill="1" applyBorder="1" applyAlignment="1" applyProtection="1">
      <alignment horizontal="center" vertical="center" wrapText="1"/>
      <protection locked="0"/>
    </xf>
    <xf numFmtId="0" fontId="39" fillId="3" borderId="8" xfId="0" applyFont="1" applyFill="1" applyBorder="1" applyAlignment="1">
      <alignment horizontal="center" vertical="center" wrapText="1"/>
    </xf>
    <xf numFmtId="43" fontId="4" fillId="3" borderId="33" xfId="1227" applyFont="1" applyFill="1" applyBorder="1" applyAlignment="1" applyProtection="1">
      <alignment horizontal="center" vertical="center" wrapText="1"/>
      <protection locked="0"/>
    </xf>
    <xf numFmtId="43" fontId="0" fillId="0" borderId="0" xfId="1245" applyNumberFormat="1" applyProtection="1">
      <alignment/>
      <protection locked="0"/>
    </xf>
    <xf numFmtId="0" fontId="41" fillId="3" borderId="7" xfId="0" applyFont="1" applyFill="1" applyBorder="1" applyAlignment="1">
      <alignment horizontal="center" vertical="center" wrapText="1"/>
    </xf>
    <xf numFmtId="0" fontId="39" fillId="0" borderId="7" xfId="0" applyFont="1" applyBorder="1" applyAlignment="1">
      <alignment horizontal="center" vertical="center" wrapText="1"/>
    </xf>
    <xf numFmtId="165" fontId="4" fillId="0" borderId="7" xfId="1226" applyFont="1" applyFill="1" applyBorder="1" applyAlignment="1" applyProtection="1">
      <alignment horizontal="center" vertical="center" wrapText="1"/>
      <protection locked="0"/>
    </xf>
    <xf numFmtId="0" fontId="40" fillId="3" borderId="7" xfId="0" applyFont="1" applyFill="1" applyBorder="1" applyAlignment="1">
      <alignment horizontal="center" vertical="center"/>
    </xf>
    <xf numFmtId="0" fontId="39" fillId="3" borderId="7" xfId="0" applyFont="1" applyFill="1" applyBorder="1" applyAlignment="1">
      <alignment horizontal="center" vertical="center" wrapText="1"/>
    </xf>
    <xf numFmtId="0" fontId="41" fillId="0" borderId="22" xfId="511" applyNumberFormat="1" applyFont="1" applyFill="1" applyBorder="1" applyAlignment="1">
      <alignment horizontal="left" vertical="center" wrapText="1"/>
      <protection/>
    </xf>
    <xf numFmtId="0" fontId="39" fillId="0" borderId="22" xfId="511" applyNumberFormat="1" applyFont="1" applyFill="1" applyBorder="1" applyAlignment="1">
      <alignment horizontal="left" vertical="center" wrapText="1"/>
      <protection/>
    </xf>
    <xf numFmtId="165" fontId="0" fillId="0" borderId="0" xfId="1226" applyFont="1" applyProtection="1">
      <protection locked="0"/>
    </xf>
    <xf numFmtId="0" fontId="30" fillId="0" borderId="3" xfId="1332" applyNumberFormat="1" applyFont="1" applyFill="1" applyBorder="1" applyAlignment="1" applyProtection="1">
      <alignment vertical="center" wrapText="1"/>
      <protection locked="0"/>
    </xf>
    <xf numFmtId="43" fontId="30" fillId="0" borderId="3" xfId="1331" applyFont="1" applyFill="1" applyBorder="1" applyAlignment="1" applyProtection="1">
      <alignment vertical="center" wrapText="1"/>
      <protection locked="0"/>
    </xf>
    <xf numFmtId="0" fontId="31" fillId="0" borderId="6" xfId="1332" applyFont="1" applyBorder="1" applyAlignment="1" applyProtection="1">
      <alignment vertical="center"/>
      <protection locked="0"/>
    </xf>
    <xf numFmtId="0" fontId="39" fillId="0" borderId="22" xfId="511" applyNumberFormat="1" applyFont="1" applyFill="1" applyBorder="1" applyAlignment="1">
      <alignment horizontal="left" vertical="center" wrapText="1"/>
      <protection/>
    </xf>
    <xf numFmtId="0" fontId="39" fillId="0" borderId="7" xfId="0" applyFont="1" applyFill="1" applyBorder="1" applyAlignment="1">
      <alignment horizontal="center" vertical="center" wrapText="1"/>
    </xf>
    <xf numFmtId="43" fontId="4" fillId="0" borderId="33" xfId="1227" applyFont="1" applyFill="1" applyBorder="1" applyAlignment="1" applyProtection="1">
      <alignment horizontal="center" vertical="center" wrapText="1"/>
      <protection locked="0"/>
    </xf>
    <xf numFmtId="0" fontId="41" fillId="0" borderId="22" xfId="511" applyNumberFormat="1" applyFont="1" applyFill="1" applyBorder="1" applyAlignment="1">
      <alignment horizontal="left" vertical="center" wrapText="1"/>
      <protection/>
    </xf>
    <xf numFmtId="0" fontId="39" fillId="0" borderId="7" xfId="0" applyFont="1" applyFill="1" applyBorder="1" applyAlignment="1">
      <alignment horizontal="center" vertical="center" wrapText="1"/>
    </xf>
    <xf numFmtId="0" fontId="6" fillId="0" borderId="34" xfId="1245" applyFont="1" applyFill="1" applyBorder="1" applyAlignment="1" applyProtection="1">
      <alignment horizontal="center" vertical="center" wrapText="1"/>
      <protection locked="0"/>
    </xf>
    <xf numFmtId="0" fontId="6" fillId="0" borderId="35" xfId="1245" applyFont="1" applyFill="1" applyBorder="1" applyAlignment="1" applyProtection="1">
      <alignment horizontal="center" vertical="center" wrapText="1"/>
      <protection locked="0"/>
    </xf>
    <xf numFmtId="165" fontId="6" fillId="3" borderId="16" xfId="1226" applyFont="1" applyFill="1" applyBorder="1" applyAlignment="1" applyProtection="1">
      <alignment horizontal="center" vertical="center" wrapText="1"/>
      <protection locked="0"/>
    </xf>
    <xf numFmtId="165" fontId="1" fillId="3" borderId="36" xfId="1226" applyFont="1" applyFill="1" applyBorder="1" applyAlignment="1" applyProtection="1">
      <alignment horizontal="center" vertical="center" wrapText="1"/>
      <protection locked="0"/>
    </xf>
    <xf numFmtId="165" fontId="6" fillId="3" borderId="37" xfId="1226" applyFont="1" applyFill="1" applyBorder="1" applyAlignment="1" applyProtection="1">
      <alignment horizontal="center" vertical="center" wrapText="1"/>
      <protection locked="0"/>
    </xf>
    <xf numFmtId="165" fontId="1" fillId="3" borderId="38" xfId="1226" applyFont="1" applyFill="1" applyBorder="1" applyAlignment="1" applyProtection="1">
      <alignment horizontal="center" vertical="center" wrapText="1"/>
      <protection locked="0"/>
    </xf>
    <xf numFmtId="165" fontId="6" fillId="3" borderId="38" xfId="1226" applyFont="1" applyFill="1" applyBorder="1" applyAlignment="1" applyProtection="1">
      <alignment horizontal="center" vertical="center" wrapText="1"/>
      <protection locked="0"/>
    </xf>
    <xf numFmtId="165" fontId="6" fillId="0" borderId="37" xfId="1226" applyFont="1" applyFill="1" applyBorder="1" applyAlignment="1" applyProtection="1">
      <alignment horizontal="center" vertical="center" wrapText="1"/>
      <protection locked="0"/>
    </xf>
    <xf numFmtId="173" fontId="2" fillId="0" borderId="38" xfId="1380" applyNumberFormat="1" applyBorder="1">
      <alignment/>
      <protection/>
    </xf>
    <xf numFmtId="43" fontId="6" fillId="0" borderId="25" xfId="1227" applyFont="1" applyFill="1" applyBorder="1" applyAlignment="1" applyProtection="1">
      <alignment horizontal="center" vertical="center" wrapText="1"/>
      <protection/>
    </xf>
    <xf numFmtId="43" fontId="4" fillId="0" borderId="7" xfId="1227" applyFont="1" applyFill="1" applyBorder="1" applyAlignment="1" applyProtection="1">
      <alignment horizontal="center" vertical="center" wrapText="1"/>
      <protection/>
    </xf>
    <xf numFmtId="43" fontId="6" fillId="0" borderId="7" xfId="1227" applyFont="1" applyFill="1" applyBorder="1" applyAlignment="1" applyProtection="1">
      <alignment vertical="center" wrapText="1"/>
      <protection/>
    </xf>
    <xf numFmtId="0" fontId="6" fillId="0" borderId="0" xfId="1245" applyFont="1" applyFill="1" applyAlignment="1" applyProtection="1">
      <alignment vertical="center" wrapText="1"/>
      <protection locked="0"/>
    </xf>
    <xf numFmtId="165" fontId="8" fillId="0" borderId="7" xfId="1226" applyFont="1" applyFill="1" applyBorder="1" applyAlignment="1" applyProtection="1">
      <alignment horizontal="center" vertical="center" wrapText="1"/>
      <protection locked="0"/>
    </xf>
    <xf numFmtId="0" fontId="0" fillId="0" borderId="0" xfId="1245" applyFill="1" applyProtection="1">
      <alignment/>
      <protection locked="0"/>
    </xf>
    <xf numFmtId="43" fontId="0" fillId="0" borderId="0" xfId="1245" applyNumberFormat="1" applyFill="1" applyProtection="1">
      <alignment/>
      <protection locked="0"/>
    </xf>
    <xf numFmtId="0" fontId="40" fillId="3" borderId="0" xfId="0" applyFont="1" applyFill="1" applyBorder="1" applyAlignment="1">
      <alignment wrapText="1"/>
    </xf>
    <xf numFmtId="165" fontId="6" fillId="3" borderId="35" xfId="1226" applyFont="1" applyFill="1" applyBorder="1" applyAlignment="1" applyProtection="1">
      <alignment horizontal="center" vertical="center" wrapText="1"/>
      <protection locked="0"/>
    </xf>
    <xf numFmtId="165" fontId="8" fillId="3" borderId="21" xfId="1226" applyFont="1" applyFill="1" applyBorder="1" applyAlignment="1" applyProtection="1">
      <alignment horizontal="center" vertical="center" wrapText="1"/>
      <protection locked="0"/>
    </xf>
    <xf numFmtId="0" fontId="33" fillId="0" borderId="39" xfId="1371" applyFont="1" applyFill="1" applyBorder="1" applyAlignment="1" applyProtection="1">
      <alignment vertical="center" wrapText="1"/>
      <protection locked="0"/>
    </xf>
    <xf numFmtId="0" fontId="33" fillId="0" borderId="40" xfId="1371" applyFont="1" applyFill="1" applyBorder="1" applyAlignment="1" applyProtection="1">
      <alignment horizontal="center" vertical="center" wrapText="1"/>
      <protection locked="0"/>
    </xf>
    <xf numFmtId="1" fontId="31" fillId="0" borderId="25" xfId="1379" applyNumberFormat="1" applyFont="1" applyFill="1" applyBorder="1" applyAlignment="1">
      <alignment horizontal="center"/>
      <protection/>
    </xf>
    <xf numFmtId="43" fontId="6" fillId="3" borderId="33" xfId="1370" applyFont="1" applyFill="1" applyBorder="1" applyAlignment="1" applyProtection="1">
      <alignment vertical="center" wrapText="1"/>
      <protection/>
    </xf>
    <xf numFmtId="43" fontId="4" fillId="0" borderId="7" xfId="1227" applyFont="1" applyFill="1" applyBorder="1" applyAlignment="1" applyProtection="1">
      <alignment horizontal="center" vertical="center" wrapText="1"/>
      <protection locked="0"/>
    </xf>
    <xf numFmtId="43" fontId="6" fillId="0" borderId="33" xfId="1370" applyFont="1" applyFill="1" applyBorder="1" applyAlignment="1" applyProtection="1">
      <alignment vertical="center" wrapText="1"/>
      <protection/>
    </xf>
    <xf numFmtId="43" fontId="6" fillId="0" borderId="0" xfId="1370" applyFont="1" applyFill="1" applyBorder="1" applyAlignment="1" applyProtection="1">
      <alignment vertical="center" wrapText="1"/>
      <protection locked="0"/>
    </xf>
    <xf numFmtId="165" fontId="4" fillId="0" borderId="8" xfId="1226" applyFont="1" applyFill="1" applyBorder="1" applyAlignment="1" applyProtection="1">
      <alignment horizontal="center" vertical="center" wrapText="1"/>
      <protection locked="0"/>
    </xf>
    <xf numFmtId="0" fontId="4" fillId="3" borderId="22" xfId="1245" applyFont="1" applyFill="1" applyBorder="1" applyAlignment="1" applyProtection="1">
      <alignment horizontal="center" vertical="center" wrapText="1"/>
      <protection locked="0"/>
    </xf>
    <xf numFmtId="0" fontId="6" fillId="0" borderId="8" xfId="1245" applyFont="1" applyFill="1" applyBorder="1" applyAlignment="1" applyProtection="1">
      <alignment horizontal="center" vertical="center" wrapText="1"/>
      <protection locked="0"/>
    </xf>
    <xf numFmtId="43" fontId="4" fillId="3" borderId="26" xfId="1227" applyFont="1" applyFill="1" applyBorder="1" applyAlignment="1" applyProtection="1">
      <alignment horizontal="center" vertical="center" wrapText="1"/>
      <protection locked="0"/>
    </xf>
    <xf numFmtId="0" fontId="6" fillId="3" borderId="0" xfId="1245" applyFont="1" applyFill="1" applyBorder="1" applyAlignment="1" applyProtection="1">
      <alignment vertical="center" wrapText="1"/>
      <protection locked="0"/>
    </xf>
    <xf numFmtId="0" fontId="4" fillId="3" borderId="34" xfId="1245" applyFont="1" applyFill="1" applyBorder="1" applyAlignment="1" applyProtection="1">
      <alignment horizontal="center" vertical="center" wrapText="1"/>
      <protection locked="0"/>
    </xf>
    <xf numFmtId="43" fontId="4" fillId="3" borderId="34" xfId="1227" applyFont="1" applyFill="1" applyBorder="1" applyAlignment="1" applyProtection="1">
      <alignment horizontal="center" vertical="center" wrapText="1"/>
      <protection locked="0"/>
    </xf>
    <xf numFmtId="43" fontId="4" fillId="3" borderId="22" xfId="1227" applyFont="1" applyFill="1" applyBorder="1" applyAlignment="1" applyProtection="1">
      <alignment horizontal="center" vertical="center" wrapText="1"/>
      <protection locked="0"/>
    </xf>
    <xf numFmtId="167" fontId="4" fillId="3" borderId="34" xfId="1226" applyNumberFormat="1" applyFont="1" applyFill="1" applyBorder="1" applyAlignment="1" applyProtection="1">
      <alignment horizontal="center" vertical="center" wrapText="1"/>
      <protection/>
    </xf>
    <xf numFmtId="167" fontId="4" fillId="3" borderId="22" xfId="1226" applyNumberFormat="1" applyFont="1" applyFill="1" applyBorder="1" applyAlignment="1" applyProtection="1">
      <alignment horizontal="center" vertical="center" wrapText="1"/>
      <protection/>
    </xf>
    <xf numFmtId="43" fontId="6" fillId="3" borderId="34" xfId="1227" applyFont="1" applyFill="1" applyBorder="1" applyAlignment="1" applyProtection="1">
      <alignment horizontal="center" vertical="center" wrapText="1"/>
      <protection/>
    </xf>
    <xf numFmtId="167" fontId="6" fillId="3" borderId="22" xfId="1227" applyNumberFormat="1" applyFont="1" applyFill="1" applyBorder="1" applyAlignment="1" applyProtection="1">
      <alignment horizontal="center" vertical="center" wrapText="1"/>
      <protection/>
    </xf>
    <xf numFmtId="43" fontId="4" fillId="3" borderId="34" xfId="1227" applyFont="1" applyFill="1" applyBorder="1" applyAlignment="1" applyProtection="1">
      <alignment horizontal="center" vertical="center" wrapText="1"/>
      <protection/>
    </xf>
    <xf numFmtId="167" fontId="4" fillId="3" borderId="22" xfId="1227" applyNumberFormat="1" applyFont="1" applyFill="1" applyBorder="1" applyAlignment="1" applyProtection="1">
      <alignment horizontal="center" vertical="center" wrapText="1"/>
      <protection/>
    </xf>
    <xf numFmtId="43" fontId="6" fillId="3" borderId="34" xfId="1227" applyFont="1" applyFill="1" applyBorder="1" applyAlignment="1" applyProtection="1">
      <alignment vertical="center" wrapText="1"/>
      <protection/>
    </xf>
    <xf numFmtId="167" fontId="6" fillId="3" borderId="22" xfId="1227" applyNumberFormat="1" applyFont="1" applyFill="1" applyBorder="1" applyAlignment="1" applyProtection="1">
      <alignment vertical="center" wrapText="1"/>
      <protection/>
    </xf>
    <xf numFmtId="43" fontId="6" fillId="3" borderId="41" xfId="1331" applyFont="1" applyFill="1" applyBorder="1" applyAlignment="1" applyProtection="1">
      <alignment horizontal="center" vertical="center" wrapText="1"/>
      <protection/>
    </xf>
    <xf numFmtId="49" fontId="6" fillId="3" borderId="20" xfId="1245" applyNumberFormat="1" applyFont="1" applyFill="1" applyBorder="1" applyAlignment="1" applyProtection="1">
      <alignment horizontal="center" vertical="center" wrapText="1"/>
      <protection/>
    </xf>
    <xf numFmtId="43" fontId="4" fillId="3" borderId="0" xfId="1331" applyFont="1" applyFill="1" applyBorder="1" applyAlignment="1" applyProtection="1">
      <alignment vertical="center"/>
      <protection locked="0"/>
    </xf>
    <xf numFmtId="0" fontId="4" fillId="3" borderId="0" xfId="1245" applyFont="1" applyFill="1" applyBorder="1" applyAlignment="1" applyProtection="1">
      <alignment vertical="center"/>
      <protection/>
    </xf>
    <xf numFmtId="0" fontId="4" fillId="3" borderId="0" xfId="1245" applyFont="1" applyFill="1" applyBorder="1" applyAlignment="1" applyProtection="1">
      <alignment vertical="center"/>
      <protection locked="0"/>
    </xf>
    <xf numFmtId="43" fontId="0" fillId="0" borderId="0" xfId="1331" applyFont="1" applyBorder="1" applyProtection="1">
      <protection locked="0"/>
    </xf>
    <xf numFmtId="43" fontId="4" fillId="3" borderId="42" xfId="1227" applyFont="1" applyFill="1" applyBorder="1" applyAlignment="1" applyProtection="1">
      <alignment horizontal="center" vertical="center" wrapText="1"/>
      <protection locked="0"/>
    </xf>
    <xf numFmtId="0" fontId="39" fillId="0" borderId="22" xfId="0" applyFont="1" applyFill="1" applyBorder="1" applyAlignment="1">
      <alignment horizontal="center" vertical="center" wrapText="1"/>
    </xf>
    <xf numFmtId="43" fontId="4" fillId="0" borderId="22" xfId="1227" applyFont="1" applyFill="1" applyBorder="1" applyAlignment="1" applyProtection="1">
      <alignment horizontal="center" vertical="center" wrapText="1"/>
      <protection locked="0"/>
    </xf>
    <xf numFmtId="0" fontId="4" fillId="3" borderId="43" xfId="1245" applyFont="1" applyFill="1" applyBorder="1" applyAlignment="1" applyProtection="1">
      <alignment horizontal="center" vertical="center" wrapText="1"/>
      <protection locked="0"/>
    </xf>
    <xf numFmtId="0" fontId="4" fillId="3" borderId="44" xfId="1245" applyFont="1" applyFill="1" applyBorder="1" applyAlignment="1" applyProtection="1">
      <alignment horizontal="center" vertical="center" wrapText="1"/>
      <protection locked="0"/>
    </xf>
    <xf numFmtId="0" fontId="39" fillId="3" borderId="3" xfId="0" applyFont="1" applyFill="1" applyBorder="1" applyAlignment="1">
      <alignment horizontal="center" vertical="center" wrapText="1"/>
    </xf>
    <xf numFmtId="43" fontId="4" fillId="3" borderId="44" xfId="1227" applyFont="1" applyFill="1" applyBorder="1" applyAlignment="1" applyProtection="1">
      <alignment horizontal="center" vertical="center" wrapText="1"/>
      <protection locked="0"/>
    </xf>
    <xf numFmtId="43" fontId="4" fillId="3" borderId="45" xfId="1227" applyFont="1" applyFill="1" applyBorder="1" applyAlignment="1" applyProtection="1">
      <alignment horizontal="center" vertical="center" wrapText="1"/>
      <protection locked="0"/>
    </xf>
    <xf numFmtId="165" fontId="4" fillId="3" borderId="34" xfId="1226" applyFont="1" applyFill="1" applyBorder="1" applyAlignment="1" applyProtection="1">
      <alignment horizontal="center" vertical="center" wrapText="1"/>
      <protection locked="0"/>
    </xf>
    <xf numFmtId="165" fontId="4" fillId="3" borderId="22" xfId="1226" applyFont="1" applyFill="1" applyBorder="1" applyAlignment="1" applyProtection="1">
      <alignment horizontal="center" vertical="center" wrapText="1"/>
      <protection locked="0"/>
    </xf>
    <xf numFmtId="43" fontId="4" fillId="3" borderId="38" xfId="1227" applyFont="1" applyFill="1" applyBorder="1" applyAlignment="1" applyProtection="1">
      <alignment horizontal="center" vertical="center" wrapText="1"/>
      <protection locked="0"/>
    </xf>
    <xf numFmtId="43" fontId="4" fillId="0" borderId="38" xfId="1227" applyFont="1" applyFill="1" applyBorder="1" applyAlignment="1" applyProtection="1">
      <alignment horizontal="center" vertical="center" wrapText="1"/>
      <protection locked="0"/>
    </xf>
    <xf numFmtId="0" fontId="6" fillId="0" borderId="43" xfId="1245" applyFont="1" applyFill="1" applyBorder="1" applyAlignment="1" applyProtection="1">
      <alignment horizontal="center" vertical="center" wrapText="1"/>
      <protection locked="0"/>
    </xf>
    <xf numFmtId="43" fontId="4" fillId="0" borderId="43" xfId="1227" applyFont="1" applyFill="1" applyBorder="1" applyAlignment="1" applyProtection="1">
      <alignment horizontal="center" vertical="center" wrapText="1"/>
      <protection locked="0"/>
    </xf>
    <xf numFmtId="167" fontId="4" fillId="3" borderId="43" xfId="1226" applyNumberFormat="1" applyFont="1" applyFill="1" applyBorder="1" applyAlignment="1" applyProtection="1">
      <alignment horizontal="center" vertical="center" wrapText="1"/>
      <protection/>
    </xf>
    <xf numFmtId="167" fontId="6" fillId="3" borderId="43" xfId="1227" applyNumberFormat="1" applyFont="1" applyFill="1" applyBorder="1" applyAlignment="1" applyProtection="1">
      <alignment horizontal="center" vertical="center" wrapText="1"/>
      <protection/>
    </xf>
    <xf numFmtId="167" fontId="4" fillId="3" borderId="43" xfId="1227" applyNumberFormat="1" applyFont="1" applyFill="1" applyBorder="1" applyAlignment="1" applyProtection="1">
      <alignment horizontal="center" vertical="center" wrapText="1"/>
      <protection/>
    </xf>
    <xf numFmtId="167" fontId="6" fillId="3" borderId="43" xfId="1227" applyNumberFormat="1" applyFont="1" applyFill="1" applyBorder="1" applyAlignment="1" applyProtection="1">
      <alignment vertical="center" wrapText="1"/>
      <protection/>
    </xf>
    <xf numFmtId="167" fontId="6" fillId="3" borderId="46" xfId="1227" applyNumberFormat="1" applyFont="1" applyFill="1" applyBorder="1" applyAlignment="1" applyProtection="1">
      <alignment vertical="center" wrapText="1"/>
      <protection/>
    </xf>
    <xf numFmtId="0" fontId="6" fillId="0" borderId="47" xfId="1245" applyFont="1" applyFill="1" applyBorder="1" applyAlignment="1" applyProtection="1">
      <alignment horizontal="center" vertical="center" wrapText="1"/>
      <protection locked="0"/>
    </xf>
    <xf numFmtId="0" fontId="4" fillId="3" borderId="47" xfId="1245" applyFont="1" applyFill="1" applyBorder="1" applyAlignment="1" applyProtection="1">
      <alignment horizontal="center" vertical="center" wrapText="1"/>
      <protection locked="0"/>
    </xf>
    <xf numFmtId="167" fontId="4" fillId="3" borderId="47" xfId="1226" applyNumberFormat="1" applyFont="1" applyFill="1" applyBorder="1" applyAlignment="1" applyProtection="1">
      <alignment horizontal="center" vertical="center" wrapText="1"/>
      <protection/>
    </xf>
    <xf numFmtId="167" fontId="6" fillId="3" borderId="47" xfId="1227" applyNumberFormat="1" applyFont="1" applyFill="1" applyBorder="1" applyAlignment="1" applyProtection="1">
      <alignment horizontal="center" vertical="center" wrapText="1"/>
      <protection/>
    </xf>
    <xf numFmtId="167" fontId="4" fillId="3" borderId="47" xfId="1227" applyNumberFormat="1" applyFont="1" applyFill="1" applyBorder="1" applyAlignment="1" applyProtection="1">
      <alignment horizontal="center" vertical="center" wrapText="1"/>
      <protection/>
    </xf>
    <xf numFmtId="167" fontId="6" fillId="3" borderId="47" xfId="1227" applyNumberFormat="1" applyFont="1" applyFill="1" applyBorder="1" applyAlignment="1" applyProtection="1">
      <alignment vertical="center" wrapText="1"/>
      <protection/>
    </xf>
    <xf numFmtId="167" fontId="6" fillId="3" borderId="8" xfId="1227" applyNumberFormat="1" applyFont="1" applyFill="1" applyBorder="1" applyAlignment="1" applyProtection="1">
      <alignment vertical="center" wrapText="1"/>
      <protection/>
    </xf>
    <xf numFmtId="0" fontId="6" fillId="0" borderId="2" xfId="1245" applyFont="1" applyFill="1" applyBorder="1" applyAlignment="1" applyProtection="1">
      <alignment horizontal="center" vertical="center" wrapText="1"/>
      <protection locked="0"/>
    </xf>
    <xf numFmtId="0" fontId="4" fillId="3" borderId="3" xfId="1245" applyFont="1" applyFill="1" applyBorder="1" applyAlignment="1" applyProtection="1">
      <alignment horizontal="center" vertical="center" wrapText="1"/>
      <protection locked="0"/>
    </xf>
    <xf numFmtId="0" fontId="8" fillId="0" borderId="3" xfId="511" applyNumberFormat="1" applyFont="1" applyFill="1" applyBorder="1" applyAlignment="1">
      <alignment horizontal="center" vertical="center" wrapText="1"/>
      <protection/>
    </xf>
    <xf numFmtId="43" fontId="4" fillId="3" borderId="3" xfId="1227" applyFont="1" applyFill="1" applyBorder="1" applyAlignment="1" applyProtection="1">
      <alignment horizontal="center" vertical="center" wrapText="1"/>
      <protection locked="0"/>
    </xf>
    <xf numFmtId="167" fontId="4" fillId="3" borderId="3" xfId="1226" applyNumberFormat="1" applyFont="1" applyFill="1" applyBorder="1" applyAlignment="1" applyProtection="1">
      <alignment horizontal="center" vertical="center" wrapText="1"/>
      <protection/>
    </xf>
    <xf numFmtId="43" fontId="6" fillId="3" borderId="3" xfId="1227" applyFont="1" applyFill="1" applyBorder="1" applyAlignment="1" applyProtection="1">
      <alignment horizontal="center" vertical="center" wrapText="1"/>
      <protection/>
    </xf>
    <xf numFmtId="43" fontId="4" fillId="3" borderId="3" xfId="1227" applyFont="1" applyFill="1" applyBorder="1" applyAlignment="1" applyProtection="1">
      <alignment horizontal="center" vertical="center" wrapText="1"/>
      <protection/>
    </xf>
    <xf numFmtId="43" fontId="6" fillId="3" borderId="3" xfId="1227" applyFont="1" applyFill="1" applyBorder="1" applyAlignment="1" applyProtection="1">
      <alignment vertical="center" wrapText="1"/>
      <protection/>
    </xf>
    <xf numFmtId="43" fontId="6" fillId="3" borderId="4" xfId="1331" applyFont="1" applyFill="1" applyBorder="1" applyAlignment="1" applyProtection="1">
      <alignment vertical="center" wrapText="1"/>
      <protection/>
    </xf>
    <xf numFmtId="165" fontId="4" fillId="3" borderId="2" xfId="1226" applyFont="1" applyFill="1" applyBorder="1" applyAlignment="1" applyProtection="1">
      <alignment horizontal="center" vertical="center" wrapText="1"/>
      <protection locked="0"/>
    </xf>
    <xf numFmtId="165" fontId="4" fillId="3" borderId="4" xfId="1226" applyFont="1" applyFill="1" applyBorder="1" applyAlignment="1" applyProtection="1">
      <alignment horizontal="center" vertical="center" wrapText="1"/>
      <protection locked="0"/>
    </xf>
    <xf numFmtId="0" fontId="43" fillId="0" borderId="3" xfId="0" applyFont="1" applyFill="1" applyBorder="1" applyAlignment="1">
      <alignment horizontal="center" vertical="center"/>
    </xf>
    <xf numFmtId="0" fontId="43" fillId="0" borderId="3" xfId="511" applyNumberFormat="1" applyFont="1" applyFill="1" applyBorder="1" applyAlignment="1">
      <alignment horizontal="center" vertical="center" wrapText="1"/>
      <protection/>
    </xf>
    <xf numFmtId="0" fontId="39" fillId="0" borderId="47" xfId="511" applyNumberFormat="1" applyFont="1" applyFill="1" applyBorder="1" applyAlignment="1">
      <alignment horizontal="left" vertical="center" wrapText="1"/>
      <protection/>
    </xf>
    <xf numFmtId="43" fontId="4" fillId="0" borderId="47" xfId="1227" applyFont="1" applyFill="1" applyBorder="1" applyAlignment="1" applyProtection="1">
      <alignment horizontal="center" vertical="center" wrapText="1"/>
      <protection locked="0"/>
    </xf>
    <xf numFmtId="43" fontId="4" fillId="0" borderId="3" xfId="1227" applyFont="1" applyFill="1" applyBorder="1" applyAlignment="1" applyProtection="1">
      <alignment horizontal="center" vertical="center" wrapText="1"/>
      <protection locked="0"/>
    </xf>
    <xf numFmtId="167" fontId="4" fillId="0" borderId="3" xfId="1226" applyNumberFormat="1" applyFont="1" applyFill="1" applyBorder="1" applyAlignment="1" applyProtection="1">
      <alignment horizontal="center" vertical="center" wrapText="1"/>
      <protection/>
    </xf>
    <xf numFmtId="0" fontId="40" fillId="0" borderId="7" xfId="0" applyFont="1" applyFill="1" applyBorder="1" applyAlignment="1">
      <alignment horizontal="center" vertical="center"/>
    </xf>
    <xf numFmtId="43" fontId="6" fillId="0" borderId="0" xfId="1331" applyFont="1" applyFill="1" applyBorder="1" applyAlignment="1" applyProtection="1">
      <alignment vertical="center" wrapText="1"/>
      <protection locked="0"/>
    </xf>
    <xf numFmtId="0" fontId="41" fillId="3" borderId="8" xfId="0" applyFont="1" applyFill="1" applyBorder="1" applyAlignment="1">
      <alignment horizontal="center" vertical="center" wrapText="1"/>
    </xf>
    <xf numFmtId="0" fontId="6" fillId="0" borderId="18" xfId="1245" applyFont="1" applyFill="1" applyBorder="1" applyAlignment="1" applyProtection="1">
      <alignment horizontal="center" vertical="center" wrapText="1"/>
      <protection locked="0"/>
    </xf>
    <xf numFmtId="0" fontId="4" fillId="3" borderId="5" xfId="1245" applyFont="1" applyFill="1" applyBorder="1" applyAlignment="1" applyProtection="1">
      <alignment horizontal="center" vertical="center" wrapText="1"/>
      <protection locked="0"/>
    </xf>
    <xf numFmtId="0" fontId="8" fillId="3" borderId="5" xfId="511" applyNumberFormat="1" applyFont="1" applyFill="1" applyBorder="1" applyAlignment="1">
      <alignment horizontal="center" vertical="center" wrapText="1"/>
      <protection/>
    </xf>
    <xf numFmtId="0" fontId="39" fillId="3" borderId="5" xfId="0" applyFont="1" applyFill="1" applyBorder="1" applyAlignment="1">
      <alignment horizontal="center" vertical="center" wrapText="1"/>
    </xf>
    <xf numFmtId="43" fontId="4" fillId="3" borderId="5" xfId="1227" applyFont="1" applyFill="1" applyBorder="1" applyAlignment="1" applyProtection="1">
      <alignment horizontal="center" vertical="center" wrapText="1"/>
      <protection locked="0"/>
    </xf>
    <xf numFmtId="167" fontId="4" fillId="3" borderId="5" xfId="1226" applyNumberFormat="1" applyFont="1" applyFill="1" applyBorder="1" applyAlignment="1" applyProtection="1">
      <alignment horizontal="center" vertical="center" wrapText="1"/>
      <protection/>
    </xf>
    <xf numFmtId="43" fontId="6" fillId="3" borderId="5" xfId="1227" applyFont="1" applyFill="1" applyBorder="1" applyAlignment="1" applyProtection="1">
      <alignment horizontal="center" vertical="center" wrapText="1"/>
      <protection/>
    </xf>
    <xf numFmtId="43" fontId="4" fillId="3" borderId="5" xfId="1227" applyFont="1" applyFill="1" applyBorder="1" applyAlignment="1" applyProtection="1">
      <alignment horizontal="center" vertical="center" wrapText="1"/>
      <protection/>
    </xf>
    <xf numFmtId="43" fontId="6" fillId="3" borderId="5" xfId="1227" applyFont="1" applyFill="1" applyBorder="1" applyAlignment="1" applyProtection="1">
      <alignment vertical="center" wrapText="1"/>
      <protection/>
    </xf>
    <xf numFmtId="43" fontId="6" fillId="3" borderId="19" xfId="1331" applyFont="1" applyFill="1" applyBorder="1" applyAlignment="1" applyProtection="1">
      <alignment vertical="center" wrapText="1"/>
      <protection/>
    </xf>
    <xf numFmtId="0" fontId="6" fillId="0" borderId="10" xfId="1245" applyFont="1" applyFill="1" applyBorder="1" applyAlignment="1" applyProtection="1">
      <alignment horizontal="center" vertical="center" wrapText="1"/>
      <protection locked="0"/>
    </xf>
    <xf numFmtId="0" fontId="4" fillId="3" borderId="6" xfId="1245" applyFont="1" applyFill="1" applyBorder="1" applyAlignment="1" applyProtection="1">
      <alignment horizontal="center" vertical="center" wrapText="1"/>
      <protection locked="0"/>
    </xf>
    <xf numFmtId="0" fontId="8" fillId="3" borderId="6" xfId="511" applyNumberFormat="1" applyFont="1" applyFill="1" applyBorder="1" applyAlignment="1">
      <alignment horizontal="center" vertical="center" wrapText="1"/>
      <protection/>
    </xf>
    <xf numFmtId="0" fontId="39" fillId="3" borderId="6" xfId="0" applyFont="1" applyFill="1" applyBorder="1" applyAlignment="1">
      <alignment horizontal="center" vertical="center" wrapText="1"/>
    </xf>
    <xf numFmtId="43" fontId="4" fillId="3" borderId="6" xfId="1227" applyFont="1" applyFill="1" applyBorder="1" applyAlignment="1" applyProtection="1">
      <alignment horizontal="center" vertical="center" wrapText="1"/>
      <protection locked="0"/>
    </xf>
    <xf numFmtId="167" fontId="4" fillId="3" borderId="6" xfId="1226" applyNumberFormat="1" applyFont="1" applyFill="1" applyBorder="1" applyAlignment="1" applyProtection="1">
      <alignment horizontal="center" vertical="center" wrapText="1"/>
      <protection/>
    </xf>
    <xf numFmtId="43" fontId="6" fillId="3" borderId="6" xfId="1227" applyFont="1" applyFill="1" applyBorder="1" applyAlignment="1" applyProtection="1">
      <alignment horizontal="center" vertical="center" wrapText="1"/>
      <protection/>
    </xf>
    <xf numFmtId="43" fontId="4" fillId="3" borderId="6" xfId="1227" applyFont="1" applyFill="1" applyBorder="1" applyAlignment="1" applyProtection="1">
      <alignment horizontal="center" vertical="center" wrapText="1"/>
      <protection/>
    </xf>
    <xf numFmtId="43" fontId="6" fillId="3" borderId="6" xfId="1227" applyFont="1" applyFill="1" applyBorder="1" applyAlignment="1" applyProtection="1">
      <alignment vertical="center" wrapText="1"/>
      <protection/>
    </xf>
    <xf numFmtId="43" fontId="6" fillId="3" borderId="20" xfId="1331" applyFont="1" applyFill="1" applyBorder="1" applyAlignment="1" applyProtection="1">
      <alignment vertical="center" wrapText="1"/>
      <protection/>
    </xf>
    <xf numFmtId="165" fontId="4" fillId="0" borderId="18" xfId="1226" applyFont="1" applyFill="1" applyBorder="1" applyAlignment="1" applyProtection="1">
      <alignment horizontal="center" vertical="center" wrapText="1"/>
      <protection locked="0"/>
    </xf>
    <xf numFmtId="165" fontId="4" fillId="0" borderId="19" xfId="1226" applyFont="1" applyFill="1" applyBorder="1" applyAlignment="1" applyProtection="1">
      <alignment horizontal="center" vertical="center" wrapText="1"/>
      <protection locked="0"/>
    </xf>
    <xf numFmtId="0" fontId="6" fillId="0" borderId="46" xfId="1245" applyFont="1" applyFill="1" applyBorder="1" applyAlignment="1" applyProtection="1">
      <alignment horizontal="center" vertical="center" wrapText="1"/>
      <protection locked="0"/>
    </xf>
    <xf numFmtId="0" fontId="4" fillId="3" borderId="45" xfId="1245" applyFont="1" applyFill="1" applyBorder="1" applyAlignment="1" applyProtection="1">
      <alignment horizontal="center" vertical="center" wrapText="1"/>
      <protection locked="0"/>
    </xf>
    <xf numFmtId="0" fontId="41" fillId="3" borderId="46" xfId="0" applyFont="1" applyFill="1" applyBorder="1" applyAlignment="1">
      <alignment horizontal="center" vertical="center" wrapText="1"/>
    </xf>
    <xf numFmtId="0" fontId="41" fillId="3" borderId="5" xfId="0" applyFont="1" applyFill="1" applyBorder="1" applyAlignment="1">
      <alignment horizontal="center" vertical="center" wrapText="1"/>
    </xf>
    <xf numFmtId="0" fontId="41" fillId="3" borderId="6" xfId="0" applyFont="1" applyFill="1" applyBorder="1" applyAlignment="1">
      <alignment horizontal="center" vertical="center" wrapText="1"/>
    </xf>
    <xf numFmtId="165" fontId="4" fillId="3" borderId="18" xfId="1226" applyFont="1" applyFill="1" applyBorder="1" applyAlignment="1" applyProtection="1">
      <alignment horizontal="center" vertical="center" wrapText="1"/>
      <protection locked="0"/>
    </xf>
    <xf numFmtId="165" fontId="4" fillId="3" borderId="20" xfId="1226" applyFont="1" applyFill="1" applyBorder="1" applyAlignment="1" applyProtection="1">
      <alignment horizontal="center" vertical="center" wrapText="1"/>
      <protection locked="0"/>
    </xf>
    <xf numFmtId="165" fontId="4" fillId="0" borderId="15" xfId="1226" applyFont="1" applyFill="1" applyBorder="1" applyAlignment="1" applyProtection="1">
      <alignment horizontal="center" vertical="center" wrapText="1"/>
      <protection locked="0"/>
    </xf>
    <xf numFmtId="0" fontId="4" fillId="0" borderId="5" xfId="1245" applyFont="1" applyFill="1" applyBorder="1" applyAlignment="1" applyProtection="1">
      <alignment horizontal="center" vertical="center" wrapText="1"/>
      <protection locked="0"/>
    </xf>
    <xf numFmtId="167" fontId="4" fillId="0" borderId="5" xfId="1226" applyNumberFormat="1" applyFont="1" applyFill="1" applyBorder="1" applyAlignment="1" applyProtection="1">
      <alignment horizontal="center" vertical="center" wrapText="1"/>
      <protection/>
    </xf>
    <xf numFmtId="43" fontId="6" fillId="0" borderId="5" xfId="1227" applyFont="1" applyFill="1" applyBorder="1" applyAlignment="1" applyProtection="1">
      <alignment horizontal="center" vertical="center" wrapText="1"/>
      <protection/>
    </xf>
    <xf numFmtId="43" fontId="4" fillId="0" borderId="5" xfId="1227" applyFont="1" applyFill="1" applyBorder="1" applyAlignment="1" applyProtection="1">
      <alignment horizontal="center" vertical="center" wrapText="1"/>
      <protection/>
    </xf>
    <xf numFmtId="43" fontId="6" fillId="0" borderId="5" xfId="1227" applyFont="1" applyFill="1" applyBorder="1" applyAlignment="1" applyProtection="1">
      <alignment vertical="center" wrapText="1"/>
      <protection/>
    </xf>
    <xf numFmtId="43" fontId="6" fillId="0" borderId="19" xfId="1331" applyFont="1" applyFill="1" applyBorder="1" applyAlignment="1" applyProtection="1">
      <alignment vertical="center" wrapText="1"/>
      <protection/>
    </xf>
    <xf numFmtId="0" fontId="39" fillId="3" borderId="46" xfId="0" applyFont="1" applyFill="1" applyBorder="1" applyAlignment="1">
      <alignment horizontal="center" vertical="center" wrapText="1"/>
    </xf>
    <xf numFmtId="0" fontId="39" fillId="0" borderId="8" xfId="0" applyFont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 wrapText="1"/>
    </xf>
    <xf numFmtId="0" fontId="39" fillId="0" borderId="6" xfId="0" applyFont="1" applyBorder="1" applyAlignment="1">
      <alignment horizontal="center" vertical="center" wrapText="1"/>
    </xf>
    <xf numFmtId="0" fontId="39" fillId="0" borderId="46" xfId="0" applyFont="1" applyFill="1" applyBorder="1" applyAlignment="1">
      <alignment horizontal="center" vertical="center" wrapText="1"/>
    </xf>
    <xf numFmtId="43" fontId="4" fillId="0" borderId="45" xfId="1227" applyFont="1" applyFill="1" applyBorder="1" applyAlignment="1" applyProtection="1">
      <alignment horizontal="center" vertical="center" wrapText="1"/>
      <protection locked="0"/>
    </xf>
    <xf numFmtId="43" fontId="4" fillId="0" borderId="42" xfId="1227" applyFont="1" applyFill="1" applyBorder="1" applyAlignment="1" applyProtection="1">
      <alignment horizontal="center" vertical="center" wrapText="1"/>
      <protection locked="0"/>
    </xf>
    <xf numFmtId="0" fontId="4" fillId="3" borderId="24" xfId="1245" applyFont="1" applyFill="1" applyBorder="1" applyAlignment="1" applyProtection="1">
      <alignment vertical="center"/>
      <protection/>
    </xf>
    <xf numFmtId="0" fontId="4" fillId="3" borderId="31" xfId="1245" applyFont="1" applyFill="1" applyBorder="1" applyAlignment="1" applyProtection="1">
      <alignment vertical="center"/>
      <protection/>
    </xf>
    <xf numFmtId="49" fontId="19" fillId="5" borderId="24" xfId="1245" applyNumberFormat="1" applyFont="1" applyFill="1" applyBorder="1" applyAlignment="1" applyProtection="1">
      <alignment horizontal="center" vertical="center" wrapText="1"/>
      <protection locked="0"/>
    </xf>
    <xf numFmtId="49" fontId="19" fillId="5" borderId="19" xfId="1245" applyNumberFormat="1" applyFont="1" applyFill="1" applyBorder="1" applyAlignment="1" applyProtection="1">
      <alignment horizontal="center" vertical="center" wrapText="1"/>
      <protection locked="0"/>
    </xf>
    <xf numFmtId="49" fontId="7" fillId="5" borderId="18" xfId="1245" applyNumberFormat="1" applyFont="1" applyFill="1" applyBorder="1" applyAlignment="1" applyProtection="1">
      <alignment horizontal="center" vertical="center" wrapText="1"/>
      <protection locked="0"/>
    </xf>
    <xf numFmtId="49" fontId="5" fillId="5" borderId="48" xfId="1245" applyNumberFormat="1" applyFont="1" applyFill="1" applyBorder="1" applyAlignment="1" applyProtection="1">
      <alignment horizontal="center" vertical="center" wrapText="1"/>
      <protection locked="0"/>
    </xf>
    <xf numFmtId="49" fontId="7" fillId="5" borderId="49" xfId="1245" applyNumberFormat="1" applyFont="1" applyFill="1" applyBorder="1" applyAlignment="1" applyProtection="1">
      <alignment horizontal="center" vertical="center" wrapText="1"/>
      <protection locked="0"/>
    </xf>
    <xf numFmtId="49" fontId="7" fillId="5" borderId="32" xfId="1245" applyNumberFormat="1" applyFont="1" applyFill="1" applyBorder="1" applyAlignment="1" applyProtection="1">
      <alignment horizontal="center" vertical="center" wrapText="1"/>
      <protection locked="0"/>
    </xf>
    <xf numFmtId="49" fontId="7" fillId="5" borderId="19" xfId="1245" applyNumberFormat="1" applyFont="1" applyFill="1" applyBorder="1" applyAlignment="1" applyProtection="1">
      <alignment horizontal="center" vertical="center" wrapText="1"/>
      <protection locked="0"/>
    </xf>
    <xf numFmtId="49" fontId="7" fillId="5" borderId="24" xfId="1245" applyNumberFormat="1" applyFont="1" applyFill="1" applyBorder="1" applyAlignment="1" applyProtection="1">
      <alignment horizontal="center" vertical="center" wrapText="1"/>
      <protection locked="0"/>
    </xf>
    <xf numFmtId="43" fontId="7" fillId="5" borderId="5" xfId="1331" applyFont="1" applyFill="1" applyBorder="1" applyAlignment="1" applyProtection="1">
      <alignment horizontal="center" vertical="center" wrapText="1"/>
      <protection locked="0"/>
    </xf>
    <xf numFmtId="165" fontId="7" fillId="5" borderId="50" xfId="1226" applyFont="1" applyFill="1" applyBorder="1" applyAlignment="1" applyProtection="1">
      <alignment horizontal="center" vertical="center" wrapText="1"/>
      <protection locked="0"/>
    </xf>
    <xf numFmtId="165" fontId="7" fillId="5" borderId="24" xfId="1226" applyFont="1" applyFill="1" applyBorder="1" applyAlignment="1" applyProtection="1">
      <alignment horizontal="center" vertical="center" wrapText="1"/>
      <protection locked="0"/>
    </xf>
    <xf numFmtId="0" fontId="30" fillId="0" borderId="0" xfId="1332" applyNumberFormat="1" applyFont="1" applyFill="1" applyBorder="1" applyAlignment="1" applyProtection="1">
      <alignment vertical="center" wrapText="1"/>
      <protection locked="0"/>
    </xf>
    <xf numFmtId="43" fontId="30" fillId="0" borderId="0" xfId="1331" applyFont="1" applyFill="1" applyBorder="1" applyAlignment="1" applyProtection="1">
      <alignment vertical="center" wrapText="1"/>
      <protection locked="0"/>
    </xf>
    <xf numFmtId="0" fontId="4" fillId="3" borderId="28" xfId="1245" applyFont="1" applyFill="1" applyBorder="1" applyAlignment="1" applyProtection="1">
      <alignment vertical="center"/>
      <protection locked="0"/>
    </xf>
    <xf numFmtId="0" fontId="39" fillId="0" borderId="47" xfId="511" applyNumberFormat="1" applyFont="1" applyFill="1" applyBorder="1" applyAlignment="1">
      <alignment horizontal="left" vertical="center" wrapText="1"/>
      <protection/>
    </xf>
    <xf numFmtId="0" fontId="39" fillId="0" borderId="43" xfId="511" applyNumberFormat="1" applyFont="1" applyFill="1" applyBorder="1" applyAlignment="1">
      <alignment horizontal="left" vertical="center" wrapText="1"/>
      <protection/>
    </xf>
    <xf numFmtId="165" fontId="6" fillId="0" borderId="22" xfId="1226" applyFont="1" applyFill="1" applyBorder="1" applyAlignment="1" applyProtection="1">
      <alignment horizontal="center" vertical="center" wrapText="1"/>
      <protection locked="0"/>
    </xf>
    <xf numFmtId="0" fontId="0" fillId="0" borderId="7" xfId="1245" applyFont="1" applyBorder="1" applyProtection="1">
      <alignment/>
      <protection locked="0"/>
    </xf>
    <xf numFmtId="0" fontId="4" fillId="3" borderId="35" xfId="1245" applyFont="1" applyFill="1" applyBorder="1" applyAlignment="1" applyProtection="1">
      <alignment horizontal="center" vertical="center" wrapText="1"/>
      <protection locked="0"/>
    </xf>
    <xf numFmtId="43" fontId="4" fillId="3" borderId="35" xfId="1227" applyFont="1" applyFill="1" applyBorder="1" applyAlignment="1" applyProtection="1">
      <alignment horizontal="center" vertical="center" wrapText="1"/>
      <protection locked="0"/>
    </xf>
    <xf numFmtId="43" fontId="4" fillId="0" borderId="35" xfId="1227" applyFont="1" applyFill="1" applyBorder="1" applyAlignment="1" applyProtection="1">
      <alignment horizontal="center" vertical="center" wrapText="1"/>
      <protection locked="0"/>
    </xf>
    <xf numFmtId="167" fontId="4" fillId="3" borderId="35" xfId="1226" applyNumberFormat="1" applyFont="1" applyFill="1" applyBorder="1" applyAlignment="1" applyProtection="1">
      <alignment horizontal="center" vertical="center" wrapText="1"/>
      <protection/>
    </xf>
    <xf numFmtId="165" fontId="4" fillId="3" borderId="35" xfId="1226" applyFont="1" applyFill="1" applyBorder="1" applyAlignment="1" applyProtection="1">
      <alignment horizontal="center" vertical="center" wrapText="1"/>
      <protection locked="0"/>
    </xf>
    <xf numFmtId="165" fontId="4" fillId="3" borderId="21" xfId="1226" applyFont="1" applyFill="1" applyBorder="1" applyAlignment="1" applyProtection="1">
      <alignment horizontal="center" vertical="center" wrapText="1"/>
      <protection locked="0"/>
    </xf>
    <xf numFmtId="0" fontId="43" fillId="0" borderId="34" xfId="511" applyNumberFormat="1" applyFont="1" applyFill="1" applyBorder="1" applyAlignment="1">
      <alignment horizontal="center" vertical="center" wrapText="1"/>
      <protection/>
    </xf>
    <xf numFmtId="0" fontId="39" fillId="0" borderId="34" xfId="0" applyFont="1" applyFill="1" applyBorder="1" applyAlignment="1">
      <alignment horizontal="center" vertical="center" wrapText="1"/>
    </xf>
    <xf numFmtId="43" fontId="4" fillId="0" borderId="34" xfId="1227" applyFont="1" applyFill="1" applyBorder="1" applyAlignment="1" applyProtection="1">
      <alignment horizontal="center" vertical="center" wrapText="1"/>
      <protection locked="0"/>
    </xf>
    <xf numFmtId="167" fontId="4" fillId="0" borderId="34" xfId="1226" applyNumberFormat="1" applyFont="1" applyFill="1" applyBorder="1" applyAlignment="1" applyProtection="1">
      <alignment horizontal="center" vertical="center" wrapText="1"/>
      <protection/>
    </xf>
    <xf numFmtId="43" fontId="6" fillId="0" borderId="34" xfId="1227" applyFont="1" applyFill="1" applyBorder="1" applyAlignment="1" applyProtection="1">
      <alignment horizontal="center" vertical="center" wrapText="1"/>
      <protection/>
    </xf>
    <xf numFmtId="43" fontId="4" fillId="0" borderId="34" xfId="1227" applyFont="1" applyFill="1" applyBorder="1" applyAlignment="1" applyProtection="1">
      <alignment horizontal="center" vertical="center" wrapText="1"/>
      <protection/>
    </xf>
    <xf numFmtId="43" fontId="6" fillId="0" borderId="34" xfId="1227" applyFont="1" applyFill="1" applyBorder="1" applyAlignment="1" applyProtection="1">
      <alignment vertical="center" wrapText="1"/>
      <protection/>
    </xf>
    <xf numFmtId="43" fontId="6" fillId="0" borderId="15" xfId="1331" applyFont="1" applyFill="1" applyBorder="1" applyAlignment="1" applyProtection="1">
      <alignment vertical="center" wrapText="1"/>
      <protection/>
    </xf>
    <xf numFmtId="165" fontId="4" fillId="0" borderId="34" xfId="1226" applyFont="1" applyFill="1" applyBorder="1" applyAlignment="1" applyProtection="1">
      <alignment horizontal="center" vertical="center" wrapText="1"/>
      <protection locked="0"/>
    </xf>
    <xf numFmtId="167" fontId="4" fillId="0" borderId="22" xfId="1226" applyNumberFormat="1" applyFont="1" applyFill="1" applyBorder="1" applyAlignment="1" applyProtection="1">
      <alignment horizontal="center" vertical="center" wrapText="1"/>
      <protection/>
    </xf>
    <xf numFmtId="167" fontId="6" fillId="0" borderId="22" xfId="1227" applyNumberFormat="1" applyFont="1" applyFill="1" applyBorder="1" applyAlignment="1" applyProtection="1">
      <alignment horizontal="center" vertical="center" wrapText="1"/>
      <protection/>
    </xf>
    <xf numFmtId="167" fontId="4" fillId="0" borderId="22" xfId="1227" applyNumberFormat="1" applyFont="1" applyFill="1" applyBorder="1" applyAlignment="1" applyProtection="1">
      <alignment horizontal="center" vertical="center" wrapText="1"/>
      <protection/>
    </xf>
    <xf numFmtId="167" fontId="6" fillId="0" borderId="22" xfId="1227" applyNumberFormat="1" applyFont="1" applyFill="1" applyBorder="1" applyAlignment="1" applyProtection="1">
      <alignment vertical="center" wrapText="1"/>
      <protection/>
    </xf>
    <xf numFmtId="167" fontId="6" fillId="0" borderId="7" xfId="1227" applyNumberFormat="1" applyFont="1" applyFill="1" applyBorder="1" applyAlignment="1" applyProtection="1">
      <alignment vertical="center" wrapText="1"/>
      <protection/>
    </xf>
    <xf numFmtId="165" fontId="4" fillId="0" borderId="22" xfId="1226" applyFont="1" applyFill="1" applyBorder="1" applyAlignment="1" applyProtection="1">
      <alignment horizontal="center" vertical="center" wrapText="1"/>
      <protection locked="0"/>
    </xf>
    <xf numFmtId="0" fontId="39" fillId="0" borderId="43" xfId="511" applyNumberFormat="1" applyFont="1" applyFill="1" applyBorder="1" applyAlignment="1">
      <alignment horizontal="left" vertical="center" wrapText="1"/>
      <protection/>
    </xf>
    <xf numFmtId="0" fontId="39" fillId="0" borderId="43" xfId="0" applyFont="1" applyFill="1" applyBorder="1" applyAlignment="1">
      <alignment horizontal="center" vertical="center" wrapText="1"/>
    </xf>
    <xf numFmtId="167" fontId="4" fillId="0" borderId="43" xfId="1226" applyNumberFormat="1" applyFont="1" applyFill="1" applyBorder="1" applyAlignment="1" applyProtection="1">
      <alignment horizontal="center" vertical="center" wrapText="1"/>
      <protection/>
    </xf>
    <xf numFmtId="167" fontId="6" fillId="0" borderId="43" xfId="1227" applyNumberFormat="1" applyFont="1" applyFill="1" applyBorder="1" applyAlignment="1" applyProtection="1">
      <alignment horizontal="center" vertical="center" wrapText="1"/>
      <protection/>
    </xf>
    <xf numFmtId="167" fontId="4" fillId="0" borderId="43" xfId="1227" applyNumberFormat="1" applyFont="1" applyFill="1" applyBorder="1" applyAlignment="1" applyProtection="1">
      <alignment horizontal="center" vertical="center" wrapText="1"/>
      <protection/>
    </xf>
    <xf numFmtId="167" fontId="6" fillId="0" borderId="43" xfId="1227" applyNumberFormat="1" applyFont="1" applyFill="1" applyBorder="1" applyAlignment="1" applyProtection="1">
      <alignment vertical="center" wrapText="1"/>
      <protection/>
    </xf>
    <xf numFmtId="167" fontId="6" fillId="0" borderId="46" xfId="1227" applyNumberFormat="1" applyFont="1" applyFill="1" applyBorder="1" applyAlignment="1" applyProtection="1">
      <alignment vertical="center" wrapText="1"/>
      <protection/>
    </xf>
    <xf numFmtId="0" fontId="40" fillId="0" borderId="3" xfId="0" applyFont="1" applyFill="1" applyBorder="1" applyAlignment="1">
      <alignment horizontal="center" vertical="center"/>
    </xf>
    <xf numFmtId="43" fontId="6" fillId="0" borderId="3" xfId="1227" applyFont="1" applyFill="1" applyBorder="1" applyAlignment="1" applyProtection="1">
      <alignment horizontal="center" vertical="center" wrapText="1"/>
      <protection/>
    </xf>
    <xf numFmtId="43" fontId="4" fillId="0" borderId="3" xfId="1227" applyFont="1" applyFill="1" applyBorder="1" applyAlignment="1" applyProtection="1">
      <alignment horizontal="center" vertical="center" wrapText="1"/>
      <protection/>
    </xf>
    <xf numFmtId="43" fontId="6" fillId="0" borderId="3" xfId="1227" applyFont="1" applyFill="1" applyBorder="1" applyAlignment="1" applyProtection="1">
      <alignment vertical="center" wrapText="1"/>
      <protection/>
    </xf>
    <xf numFmtId="43" fontId="6" fillId="0" borderId="4" xfId="1331" applyFont="1" applyFill="1" applyBorder="1" applyAlignment="1" applyProtection="1">
      <alignment vertical="center" wrapText="1"/>
      <protection/>
    </xf>
    <xf numFmtId="165" fontId="4" fillId="0" borderId="2" xfId="1226" applyFont="1" applyFill="1" applyBorder="1" applyAlignment="1" applyProtection="1">
      <alignment horizontal="center" vertical="center" wrapText="1"/>
      <protection locked="0"/>
    </xf>
    <xf numFmtId="165" fontId="4" fillId="0" borderId="4" xfId="1226" applyFont="1" applyFill="1" applyBorder="1" applyAlignment="1" applyProtection="1">
      <alignment horizontal="center" vertical="center" wrapText="1"/>
      <protection locked="0"/>
    </xf>
    <xf numFmtId="0" fontId="41" fillId="0" borderId="47" xfId="511" applyNumberFormat="1" applyFont="1" applyFill="1" applyBorder="1" applyAlignment="1">
      <alignment horizontal="left" vertical="center" wrapText="1"/>
      <protection/>
    </xf>
    <xf numFmtId="0" fontId="40" fillId="0" borderId="47" xfId="0" applyFont="1" applyFill="1" applyBorder="1" applyAlignment="1">
      <alignment horizontal="center" vertical="center"/>
    </xf>
    <xf numFmtId="167" fontId="4" fillId="0" borderId="47" xfId="1226" applyNumberFormat="1" applyFont="1" applyFill="1" applyBorder="1" applyAlignment="1" applyProtection="1">
      <alignment horizontal="center" vertical="center" wrapText="1"/>
      <protection/>
    </xf>
    <xf numFmtId="167" fontId="6" fillId="0" borderId="47" xfId="1227" applyNumberFormat="1" applyFont="1" applyFill="1" applyBorder="1" applyAlignment="1" applyProtection="1">
      <alignment horizontal="center" vertical="center" wrapText="1"/>
      <protection/>
    </xf>
    <xf numFmtId="167" fontId="4" fillId="0" borderId="47" xfId="1227" applyNumberFormat="1" applyFont="1" applyFill="1" applyBorder="1" applyAlignment="1" applyProtection="1">
      <alignment horizontal="center" vertical="center" wrapText="1"/>
      <protection/>
    </xf>
    <xf numFmtId="167" fontId="6" fillId="0" borderId="47" xfId="1227" applyNumberFormat="1" applyFont="1" applyFill="1" applyBorder="1" applyAlignment="1" applyProtection="1">
      <alignment vertical="center" wrapText="1"/>
      <protection/>
    </xf>
    <xf numFmtId="167" fontId="6" fillId="0" borderId="8" xfId="1227" applyNumberFormat="1" applyFont="1" applyFill="1" applyBorder="1" applyAlignment="1" applyProtection="1">
      <alignment vertical="center" wrapText="1"/>
      <protection/>
    </xf>
    <xf numFmtId="165" fontId="4" fillId="0" borderId="47" xfId="1226" applyFont="1" applyFill="1" applyBorder="1" applyAlignment="1" applyProtection="1">
      <alignment horizontal="center" vertical="center" wrapText="1"/>
      <protection locked="0"/>
    </xf>
    <xf numFmtId="0" fontId="40" fillId="0" borderId="22" xfId="0" applyFont="1" applyFill="1" applyBorder="1" applyAlignment="1">
      <alignment horizontal="center" vertical="center"/>
    </xf>
    <xf numFmtId="0" fontId="41" fillId="0" borderId="22" xfId="0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left"/>
    </xf>
    <xf numFmtId="0" fontId="39" fillId="0" borderId="43" xfId="0" applyFont="1" applyFill="1" applyBorder="1" applyAlignment="1">
      <alignment horizontal="left"/>
    </xf>
    <xf numFmtId="0" fontId="40" fillId="0" borderId="43" xfId="0" applyFont="1" applyFill="1" applyBorder="1" applyAlignment="1">
      <alignment horizontal="center" vertical="center"/>
    </xf>
    <xf numFmtId="0" fontId="39" fillId="0" borderId="47" xfId="0" applyFont="1" applyFill="1" applyBorder="1" applyAlignment="1">
      <alignment horizontal="left"/>
    </xf>
    <xf numFmtId="0" fontId="39" fillId="0" borderId="3" xfId="0" applyFont="1" applyFill="1" applyBorder="1" applyAlignment="1">
      <alignment horizontal="center" vertical="center" wrapText="1"/>
    </xf>
    <xf numFmtId="0" fontId="39" fillId="0" borderId="47" xfId="0" applyFont="1" applyFill="1" applyBorder="1" applyAlignment="1">
      <alignment horizontal="center" vertical="center" wrapText="1"/>
    </xf>
    <xf numFmtId="0" fontId="41" fillId="0" borderId="3" xfId="0" applyFont="1" applyFill="1" applyBorder="1" applyAlignment="1">
      <alignment horizontal="center" vertical="center" wrapText="1"/>
    </xf>
    <xf numFmtId="0" fontId="39" fillId="0" borderId="35" xfId="511" applyNumberFormat="1" applyFont="1" applyFill="1" applyBorder="1" applyAlignment="1">
      <alignment horizontal="left" vertical="center" wrapText="1"/>
      <protection/>
    </xf>
    <xf numFmtId="0" fontId="39" fillId="0" borderId="35" xfId="0" applyFont="1" applyFill="1" applyBorder="1" applyAlignment="1">
      <alignment horizontal="center" vertical="center" wrapText="1"/>
    </xf>
    <xf numFmtId="167" fontId="4" fillId="0" borderId="35" xfId="1226" applyNumberFormat="1" applyFont="1" applyFill="1" applyBorder="1" applyAlignment="1" applyProtection="1">
      <alignment horizontal="center" vertical="center" wrapText="1"/>
      <protection/>
    </xf>
    <xf numFmtId="167" fontId="6" fillId="0" borderId="35" xfId="1227" applyNumberFormat="1" applyFont="1" applyFill="1" applyBorder="1" applyAlignment="1" applyProtection="1">
      <alignment horizontal="center" vertical="center" wrapText="1"/>
      <protection/>
    </xf>
    <xf numFmtId="167" fontId="4" fillId="0" borderId="35" xfId="1227" applyNumberFormat="1" applyFont="1" applyFill="1" applyBorder="1" applyAlignment="1" applyProtection="1">
      <alignment horizontal="center" vertical="center" wrapText="1"/>
      <protection/>
    </xf>
    <xf numFmtId="167" fontId="6" fillId="0" borderId="35" xfId="1227" applyNumberFormat="1" applyFont="1" applyFill="1" applyBorder="1" applyAlignment="1" applyProtection="1">
      <alignment vertical="center" wrapText="1"/>
      <protection/>
    </xf>
    <xf numFmtId="167" fontId="6" fillId="0" borderId="21" xfId="1227" applyNumberFormat="1" applyFont="1" applyFill="1" applyBorder="1" applyAlignment="1" applyProtection="1">
      <alignment vertical="center" wrapText="1"/>
      <protection/>
    </xf>
    <xf numFmtId="0" fontId="41" fillId="0" borderId="43" xfId="511" applyNumberFormat="1" applyFont="1" applyFill="1" applyBorder="1" applyAlignment="1">
      <alignment horizontal="left" vertical="center" wrapText="1"/>
      <protection/>
    </xf>
    <xf numFmtId="0" fontId="8" fillId="0" borderId="5" xfId="511" applyNumberFormat="1" applyFont="1" applyFill="1" applyBorder="1" applyAlignment="1">
      <alignment horizontal="center" vertical="center" wrapText="1"/>
      <protection/>
    </xf>
    <xf numFmtId="0" fontId="8" fillId="0" borderId="6" xfId="511" applyNumberFormat="1" applyFont="1" applyFill="1" applyBorder="1" applyAlignment="1">
      <alignment horizontal="center" vertical="center" wrapText="1"/>
      <protection/>
    </xf>
    <xf numFmtId="0" fontId="43" fillId="0" borderId="5" xfId="511" applyNumberFormat="1" applyFont="1" applyFill="1" applyBorder="1" applyAlignment="1">
      <alignment horizontal="center" vertical="center" wrapText="1"/>
      <protection/>
    </xf>
    <xf numFmtId="0" fontId="43" fillId="0" borderId="6" xfId="511" applyNumberFormat="1" applyFont="1" applyFill="1" applyBorder="1" applyAlignment="1">
      <alignment horizontal="center" vertical="center" wrapText="1"/>
      <protection/>
    </xf>
    <xf numFmtId="0" fontId="33" fillId="0" borderId="25" xfId="1371" applyFont="1" applyFill="1" applyBorder="1" applyAlignment="1" applyProtection="1">
      <alignment vertical="center" wrapText="1"/>
      <protection locked="0"/>
    </xf>
    <xf numFmtId="0" fontId="33" fillId="0" borderId="51" xfId="1371" applyFont="1" applyFill="1" applyBorder="1" applyAlignment="1" applyProtection="1">
      <alignment vertical="center" wrapText="1"/>
      <protection locked="0"/>
    </xf>
    <xf numFmtId="0" fontId="30" fillId="4" borderId="5" xfId="1371" applyNumberFormat="1" applyFont="1" applyFill="1" applyBorder="1" applyAlignment="1" applyProtection="1">
      <alignment vertical="center" wrapText="1"/>
      <protection locked="0"/>
    </xf>
    <xf numFmtId="0" fontId="33" fillId="0" borderId="26" xfId="1371" applyFont="1" applyFill="1" applyBorder="1" applyAlignment="1" applyProtection="1">
      <alignment vertical="center" wrapText="1"/>
      <protection locked="0"/>
    </xf>
    <xf numFmtId="43" fontId="30" fillId="4" borderId="5" xfId="1370" applyFont="1" applyFill="1" applyBorder="1" applyAlignment="1" applyProtection="1">
      <alignment vertical="center" wrapText="1"/>
      <protection locked="0"/>
    </xf>
    <xf numFmtId="0" fontId="30" fillId="0" borderId="18" xfId="1371" applyNumberFormat="1" applyFont="1" applyFill="1" applyBorder="1" applyAlignment="1" applyProtection="1">
      <alignment vertical="center" wrapText="1"/>
      <protection locked="0"/>
    </xf>
    <xf numFmtId="0" fontId="6" fillId="0" borderId="17" xfId="1245" applyFont="1" applyFill="1" applyBorder="1" applyAlignment="1" applyProtection="1">
      <alignment horizontal="center" vertical="center" wrapText="1"/>
      <protection locked="0"/>
    </xf>
    <xf numFmtId="0" fontId="4" fillId="3" borderId="24" xfId="1245" applyFont="1" applyFill="1" applyBorder="1" applyAlignment="1" applyProtection="1">
      <alignment horizontal="center" vertical="center" wrapText="1"/>
      <protection locked="0"/>
    </xf>
    <xf numFmtId="0" fontId="4" fillId="3" borderId="31" xfId="1245" applyFont="1" applyFill="1" applyBorder="1" applyAlignment="1" applyProtection="1">
      <alignment horizontal="center" vertical="center" wrapText="1"/>
      <protection locked="0"/>
    </xf>
    <xf numFmtId="0" fontId="4" fillId="3" borderId="28" xfId="1245" applyFont="1" applyFill="1" applyBorder="1" applyAlignment="1" applyProtection="1">
      <alignment horizontal="center" vertical="center" wrapText="1"/>
      <protection locked="0"/>
    </xf>
    <xf numFmtId="0" fontId="33" fillId="0" borderId="27" xfId="1371" applyFont="1" applyFill="1" applyBorder="1" applyAlignment="1" applyProtection="1">
      <alignment vertical="center" wrapText="1"/>
      <protection locked="0"/>
    </xf>
    <xf numFmtId="0" fontId="32" fillId="0" borderId="46" xfId="1379" applyFont="1" applyFill="1" applyBorder="1" applyAlignment="1">
      <alignment wrapText="1"/>
      <protection/>
    </xf>
    <xf numFmtId="0" fontId="32" fillId="0" borderId="31" xfId="1379" applyFont="1" applyFill="1" applyBorder="1" applyAlignment="1">
      <alignment wrapText="1"/>
      <protection/>
    </xf>
    <xf numFmtId="0" fontId="32" fillId="0" borderId="8" xfId="1379" applyFont="1" applyFill="1" applyBorder="1" applyAlignment="1">
      <alignment wrapText="1"/>
      <protection/>
    </xf>
    <xf numFmtId="0" fontId="44" fillId="0" borderId="8" xfId="0" applyFont="1" applyBorder="1" applyAlignment="1">
      <alignment vertical="center"/>
    </xf>
    <xf numFmtId="0" fontId="44" fillId="0" borderId="8" xfId="0" applyFont="1" applyBorder="1" applyAlignment="1">
      <alignment vertical="center"/>
    </xf>
    <xf numFmtId="0" fontId="44" fillId="0" borderId="7" xfId="0" applyFont="1" applyBorder="1" applyAlignment="1">
      <alignment vertical="center" wrapText="1"/>
    </xf>
    <xf numFmtId="0" fontId="44" fillId="0" borderId="46" xfId="0" applyFont="1" applyBorder="1" applyAlignment="1">
      <alignment vertical="center" wrapText="1"/>
    </xf>
    <xf numFmtId="0" fontId="44" fillId="0" borderId="7" xfId="0" applyFont="1" applyBorder="1" applyAlignment="1">
      <alignment vertical="center"/>
    </xf>
    <xf numFmtId="0" fontId="44" fillId="0" borderId="21" xfId="0" applyFont="1" applyBorder="1" applyAlignment="1">
      <alignment vertical="center"/>
    </xf>
    <xf numFmtId="0" fontId="32" fillId="0" borderId="24" xfId="1379" applyFont="1" applyFill="1" applyBorder="1" applyAlignment="1">
      <alignment wrapText="1"/>
      <protection/>
    </xf>
    <xf numFmtId="0" fontId="33" fillId="0" borderId="34" xfId="1371" applyFont="1" applyFill="1" applyBorder="1" applyAlignment="1" applyProtection="1">
      <alignment horizontal="center" vertical="center" wrapText="1"/>
      <protection locked="0"/>
    </xf>
    <xf numFmtId="43" fontId="6" fillId="3" borderId="22" xfId="1227" applyFont="1" applyFill="1" applyBorder="1" applyAlignment="1" applyProtection="1">
      <alignment horizontal="center" vertical="center" wrapText="1"/>
      <protection/>
    </xf>
    <xf numFmtId="43" fontId="6" fillId="3" borderId="35" xfId="1227" applyFont="1" applyFill="1" applyBorder="1" applyAlignment="1" applyProtection="1">
      <alignment horizontal="center" vertical="center" wrapText="1"/>
      <protection/>
    </xf>
    <xf numFmtId="43" fontId="4" fillId="3" borderId="35" xfId="1227" applyFont="1" applyFill="1" applyBorder="1" applyAlignment="1" applyProtection="1">
      <alignment horizontal="center" vertical="center" wrapText="1"/>
      <protection/>
    </xf>
    <xf numFmtId="43" fontId="6" fillId="3" borderId="22" xfId="1227" applyFont="1" applyFill="1" applyBorder="1" applyAlignment="1" applyProtection="1">
      <alignment vertical="center" wrapText="1"/>
      <protection/>
    </xf>
    <xf numFmtId="43" fontId="6" fillId="3" borderId="35" xfId="1227" applyFont="1" applyFill="1" applyBorder="1" applyAlignment="1" applyProtection="1">
      <alignment vertical="center" wrapText="1"/>
      <protection/>
    </xf>
    <xf numFmtId="43" fontId="30" fillId="0" borderId="19" xfId="1370" applyFont="1" applyFill="1" applyBorder="1" applyAlignment="1" applyProtection="1">
      <alignment vertical="center" wrapText="1"/>
      <protection locked="0"/>
    </xf>
    <xf numFmtId="165" fontId="31" fillId="0" borderId="18" xfId="1371" applyNumberFormat="1" applyFont="1" applyBorder="1" applyAlignment="1" applyProtection="1">
      <alignment vertical="center"/>
      <protection locked="0"/>
    </xf>
    <xf numFmtId="165" fontId="4" fillId="3" borderId="15" xfId="1226" applyNumberFormat="1" applyFont="1" applyFill="1" applyBorder="1" applyAlignment="1" applyProtection="1">
      <alignment horizontal="center" vertical="center" wrapText="1"/>
      <protection locked="0"/>
    </xf>
    <xf numFmtId="165" fontId="4" fillId="3" borderId="7" xfId="1226" applyNumberFormat="1" applyFont="1" applyFill="1" applyBorder="1" applyAlignment="1" applyProtection="1">
      <alignment horizontal="center" vertical="center" wrapText="1"/>
      <protection locked="0"/>
    </xf>
    <xf numFmtId="165" fontId="4" fillId="3" borderId="34" xfId="1226" applyNumberFormat="1" applyFont="1" applyFill="1" applyBorder="1" applyAlignment="1" applyProtection="1">
      <alignment horizontal="center" vertical="center" wrapText="1"/>
      <protection locked="0"/>
    </xf>
    <xf numFmtId="165" fontId="4" fillId="3" borderId="22" xfId="1226" applyNumberFormat="1" applyFont="1" applyFill="1" applyBorder="1" applyAlignment="1" applyProtection="1">
      <alignment horizontal="center" vertical="center" wrapText="1"/>
      <protection locked="0"/>
    </xf>
    <xf numFmtId="165" fontId="31" fillId="0" borderId="19" xfId="1371" applyNumberFormat="1" applyFont="1" applyBorder="1" applyAlignment="1" applyProtection="1">
      <alignment vertical="center"/>
      <protection locked="0"/>
    </xf>
    <xf numFmtId="0" fontId="31" fillId="0" borderId="18" xfId="1371" applyFont="1" applyBorder="1" applyAlignment="1" applyProtection="1">
      <alignment vertical="center"/>
      <protection locked="0"/>
    </xf>
    <xf numFmtId="0" fontId="31" fillId="0" borderId="19" xfId="1371" applyFont="1" applyBorder="1" applyAlignment="1" applyProtection="1">
      <alignment vertical="center"/>
      <protection locked="0"/>
    </xf>
    <xf numFmtId="1" fontId="31" fillId="0" borderId="34" xfId="1379" applyNumberFormat="1" applyFont="1" applyFill="1" applyBorder="1" applyAlignment="1">
      <alignment horizontal="center" vertical="center"/>
      <protection/>
    </xf>
    <xf numFmtId="1" fontId="31" fillId="0" borderId="22" xfId="1379" applyNumberFormat="1" applyFont="1" applyFill="1" applyBorder="1" applyAlignment="1">
      <alignment horizontal="center" vertical="center"/>
      <protection/>
    </xf>
    <xf numFmtId="1" fontId="31" fillId="0" borderId="22" xfId="1379" applyNumberFormat="1" applyFont="1" applyFill="1" applyBorder="1" applyAlignment="1">
      <alignment horizontal="center" vertical="center"/>
      <protection/>
    </xf>
    <xf numFmtId="1" fontId="31" fillId="0" borderId="35" xfId="1379" applyNumberFormat="1" applyFont="1" applyFill="1" applyBorder="1" applyAlignment="1">
      <alignment horizontal="center" vertical="center"/>
      <protection/>
    </xf>
    <xf numFmtId="0" fontId="48" fillId="0" borderId="7" xfId="1371" applyFont="1" applyFill="1" applyBorder="1" applyAlignment="1" applyProtection="1">
      <alignment horizontal="center" vertical="center" wrapText="1"/>
      <protection locked="0"/>
    </xf>
    <xf numFmtId="0" fontId="48" fillId="0" borderId="38" xfId="1371" applyFont="1" applyFill="1" applyBorder="1" applyAlignment="1" applyProtection="1">
      <alignment horizontal="center" vertical="center" wrapText="1"/>
      <protection locked="0"/>
    </xf>
    <xf numFmtId="0" fontId="48" fillId="0" borderId="8" xfId="1371" applyFont="1" applyFill="1" applyBorder="1" applyAlignment="1" applyProtection="1">
      <alignment horizontal="center" vertical="center" wrapText="1"/>
      <protection locked="0"/>
    </xf>
    <xf numFmtId="0" fontId="32" fillId="0" borderId="7" xfId="1379" applyFont="1" applyBorder="1" applyAlignment="1">
      <alignment horizontal="center" vertical="center"/>
      <protection/>
    </xf>
    <xf numFmtId="0" fontId="48" fillId="0" borderId="31" xfId="1371" applyFont="1" applyFill="1" applyBorder="1" applyAlignment="1" applyProtection="1">
      <alignment horizontal="center" vertical="center" wrapText="1"/>
      <protection locked="0"/>
    </xf>
    <xf numFmtId="0" fontId="48" fillId="0" borderId="21" xfId="1371" applyFont="1" applyFill="1" applyBorder="1" applyAlignment="1" applyProtection="1">
      <alignment horizontal="center" vertical="center" wrapText="1"/>
      <protection locked="0"/>
    </xf>
    <xf numFmtId="0" fontId="33" fillId="0" borderId="52" xfId="1371" applyFont="1" applyFill="1" applyBorder="1" applyAlignment="1" applyProtection="1">
      <alignment vertical="center" wrapText="1"/>
      <protection locked="0"/>
    </xf>
    <xf numFmtId="0" fontId="33" fillId="0" borderId="8" xfId="1371" applyFont="1" applyFill="1" applyBorder="1" applyAlignment="1" applyProtection="1">
      <alignment horizontal="center" vertical="center" wrapText="1"/>
      <protection locked="0"/>
    </xf>
    <xf numFmtId="1" fontId="31" fillId="0" borderId="8" xfId="1379" applyNumberFormat="1" applyFont="1" applyFill="1" applyBorder="1" applyAlignment="1">
      <alignment horizontal="center"/>
      <protection/>
    </xf>
    <xf numFmtId="167" fontId="4" fillId="3" borderId="26" xfId="1226" applyNumberFormat="1" applyFont="1" applyFill="1" applyBorder="1" applyAlignment="1" applyProtection="1">
      <alignment horizontal="center" vertical="center" wrapText="1"/>
      <protection/>
    </xf>
    <xf numFmtId="43" fontId="6" fillId="3" borderId="8" xfId="1227" applyFont="1" applyFill="1" applyBorder="1" applyAlignment="1" applyProtection="1">
      <alignment horizontal="center" vertical="center" wrapText="1"/>
      <protection/>
    </xf>
    <xf numFmtId="43" fontId="4" fillId="3" borderId="26" xfId="1227" applyFont="1" applyFill="1" applyBorder="1" applyAlignment="1" applyProtection="1">
      <alignment horizontal="center" vertical="center" wrapText="1"/>
      <protection/>
    </xf>
    <xf numFmtId="43" fontId="6" fillId="3" borderId="26" xfId="1227" applyFont="1" applyFill="1" applyBorder="1" applyAlignment="1" applyProtection="1">
      <alignment vertical="center" wrapText="1"/>
      <protection/>
    </xf>
    <xf numFmtId="43" fontId="6" fillId="3" borderId="8" xfId="1370" applyFont="1" applyFill="1" applyBorder="1" applyAlignment="1" applyProtection="1">
      <alignment vertical="center" wrapText="1"/>
      <protection/>
    </xf>
    <xf numFmtId="43" fontId="4" fillId="3" borderId="8" xfId="1227" applyFont="1" applyFill="1" applyBorder="1" applyAlignment="1" applyProtection="1">
      <alignment horizontal="center" vertical="center" wrapText="1"/>
      <protection locked="0"/>
    </xf>
    <xf numFmtId="1" fontId="31" fillId="0" borderId="26" xfId="1379" applyNumberFormat="1" applyFont="1" applyFill="1" applyBorder="1" applyAlignment="1">
      <alignment horizontal="center"/>
      <protection/>
    </xf>
    <xf numFmtId="167" fontId="4" fillId="3" borderId="8" xfId="1226" applyNumberFormat="1" applyFont="1" applyFill="1" applyBorder="1" applyAlignment="1" applyProtection="1">
      <alignment horizontal="center" vertical="center" wrapText="1"/>
      <protection/>
    </xf>
    <xf numFmtId="43" fontId="6" fillId="3" borderId="26" xfId="1227" applyFont="1" applyFill="1" applyBorder="1" applyAlignment="1" applyProtection="1">
      <alignment horizontal="center" vertical="center" wrapText="1"/>
      <protection/>
    </xf>
    <xf numFmtId="43" fontId="4" fillId="3" borderId="8" xfId="1227" applyFont="1" applyFill="1" applyBorder="1" applyAlignment="1" applyProtection="1">
      <alignment horizontal="center" vertical="center" wrapText="1"/>
      <protection/>
    </xf>
    <xf numFmtId="43" fontId="6" fillId="3" borderId="8" xfId="1227" applyFont="1" applyFill="1" applyBorder="1" applyAlignment="1" applyProtection="1">
      <alignment vertical="center" wrapText="1"/>
      <protection/>
    </xf>
    <xf numFmtId="43" fontId="6" fillId="3" borderId="44" xfId="1370" applyFont="1" applyFill="1" applyBorder="1" applyAlignment="1" applyProtection="1">
      <alignment vertical="center" wrapText="1"/>
      <protection/>
    </xf>
    <xf numFmtId="0" fontId="30" fillId="0" borderId="2" xfId="1371" applyNumberFormat="1" applyFont="1" applyFill="1" applyBorder="1" applyAlignment="1" applyProtection="1">
      <alignment vertical="center" wrapText="1"/>
      <protection locked="0"/>
    </xf>
    <xf numFmtId="0" fontId="43" fillId="0" borderId="3" xfId="1379" applyFont="1" applyBorder="1" applyAlignment="1">
      <alignment horizontal="left"/>
      <protection/>
    </xf>
    <xf numFmtId="0" fontId="37" fillId="0" borderId="3" xfId="1379" applyFont="1" applyBorder="1" applyAlignment="1">
      <alignment vertical="center"/>
      <protection/>
    </xf>
    <xf numFmtId="43" fontId="30" fillId="0" borderId="4" xfId="1370" applyFont="1" applyFill="1" applyBorder="1" applyAlignment="1" applyProtection="1">
      <alignment vertical="center" wrapText="1"/>
      <protection locked="0"/>
    </xf>
    <xf numFmtId="0" fontId="33" fillId="0" borderId="53" xfId="1371" applyFont="1" applyFill="1" applyBorder="1" applyAlignment="1" applyProtection="1">
      <alignment vertical="center" wrapText="1"/>
      <protection locked="0"/>
    </xf>
    <xf numFmtId="0" fontId="33" fillId="0" borderId="54" xfId="1371" applyFont="1" applyFill="1" applyBorder="1" applyAlignment="1" applyProtection="1">
      <alignment horizontal="center" vertical="center" wrapText="1"/>
      <protection locked="0"/>
    </xf>
    <xf numFmtId="43" fontId="4" fillId="3" borderId="46" xfId="1227" applyFont="1" applyFill="1" applyBorder="1" applyAlignment="1" applyProtection="1">
      <alignment horizontal="center" vertical="center" wrapText="1"/>
      <protection locked="0"/>
    </xf>
    <xf numFmtId="1" fontId="31" fillId="0" borderId="42" xfId="1379" applyNumberFormat="1" applyFont="1" applyFill="1" applyBorder="1" applyAlignment="1">
      <alignment horizontal="center"/>
      <protection/>
    </xf>
    <xf numFmtId="167" fontId="4" fillId="3" borderId="46" xfId="1226" applyNumberFormat="1" applyFont="1" applyFill="1" applyBorder="1" applyAlignment="1" applyProtection="1">
      <alignment horizontal="center" vertical="center" wrapText="1"/>
      <protection/>
    </xf>
    <xf numFmtId="43" fontId="6" fillId="3" borderId="42" xfId="1227" applyFont="1" applyFill="1" applyBorder="1" applyAlignment="1" applyProtection="1">
      <alignment horizontal="center" vertical="center" wrapText="1"/>
      <protection/>
    </xf>
    <xf numFmtId="43" fontId="4" fillId="3" borderId="46" xfId="1227" applyFont="1" applyFill="1" applyBorder="1" applyAlignment="1" applyProtection="1">
      <alignment horizontal="center" vertical="center" wrapText="1"/>
      <protection/>
    </xf>
    <xf numFmtId="43" fontId="6" fillId="3" borderId="46" xfId="1227" applyFont="1" applyFill="1" applyBorder="1" applyAlignment="1" applyProtection="1">
      <alignment vertical="center" wrapText="1"/>
      <protection/>
    </xf>
    <xf numFmtId="43" fontId="6" fillId="3" borderId="45" xfId="1370" applyFont="1" applyFill="1" applyBorder="1" applyAlignment="1" applyProtection="1">
      <alignment vertical="center" wrapText="1"/>
      <protection/>
    </xf>
    <xf numFmtId="0" fontId="49" fillId="0" borderId="3" xfId="1379" applyFont="1" applyBorder="1" applyAlignment="1">
      <alignment/>
      <protection/>
    </xf>
    <xf numFmtId="165" fontId="31" fillId="0" borderId="17" xfId="1371" applyNumberFormat="1" applyFont="1" applyBorder="1" applyAlignment="1" applyProtection="1">
      <alignment vertical="center"/>
      <protection locked="0"/>
    </xf>
    <xf numFmtId="165" fontId="31" fillId="0" borderId="9" xfId="1371" applyNumberFormat="1" applyFont="1" applyBorder="1" applyAlignment="1" applyProtection="1">
      <alignment vertical="center"/>
      <protection locked="0"/>
    </xf>
    <xf numFmtId="0" fontId="31" fillId="0" borderId="17" xfId="1371" applyFont="1" applyBorder="1" applyAlignment="1" applyProtection="1">
      <alignment vertical="center"/>
      <protection locked="0"/>
    </xf>
    <xf numFmtId="0" fontId="31" fillId="0" borderId="9" xfId="1371" applyFont="1" applyBorder="1" applyAlignment="1" applyProtection="1">
      <alignment vertical="center"/>
      <protection locked="0"/>
    </xf>
    <xf numFmtId="165" fontId="4" fillId="3" borderId="36" xfId="1226" applyFont="1" applyFill="1" applyBorder="1" applyAlignment="1" applyProtection="1">
      <alignment horizontal="center" vertical="center" wrapText="1"/>
      <protection locked="0"/>
    </xf>
    <xf numFmtId="165" fontId="4" fillId="3" borderId="37" xfId="1226" applyFont="1" applyFill="1" applyBorder="1" applyAlignment="1" applyProtection="1">
      <alignment horizontal="center" vertical="center" wrapText="1"/>
      <protection locked="0"/>
    </xf>
    <xf numFmtId="165" fontId="4" fillId="3" borderId="38" xfId="1226" applyFont="1" applyFill="1" applyBorder="1" applyAlignment="1" applyProtection="1">
      <alignment horizontal="center" vertical="center" wrapText="1"/>
      <protection locked="0"/>
    </xf>
    <xf numFmtId="165" fontId="4" fillId="3" borderId="55" xfId="1226" applyFont="1" applyFill="1" applyBorder="1" applyAlignment="1" applyProtection="1">
      <alignment horizontal="center" vertical="center" wrapText="1"/>
      <protection locked="0"/>
    </xf>
    <xf numFmtId="165" fontId="4" fillId="3" borderId="30" xfId="1226" applyFont="1" applyFill="1" applyBorder="1" applyAlignment="1" applyProtection="1">
      <alignment horizontal="center" vertical="center" wrapText="1"/>
      <protection locked="0"/>
    </xf>
    <xf numFmtId="165" fontId="4" fillId="3" borderId="16" xfId="1226" applyNumberFormat="1" applyFont="1" applyFill="1" applyBorder="1" applyAlignment="1" applyProtection="1">
      <alignment horizontal="center" vertical="center" wrapText="1"/>
      <protection locked="0"/>
    </xf>
    <xf numFmtId="165" fontId="4" fillId="3" borderId="36" xfId="1226" applyNumberFormat="1" applyFont="1" applyFill="1" applyBorder="1" applyAlignment="1" applyProtection="1">
      <alignment horizontal="center" vertical="center" wrapText="1"/>
      <protection locked="0"/>
    </xf>
    <xf numFmtId="165" fontId="4" fillId="3" borderId="37" xfId="1226" applyNumberFormat="1" applyFont="1" applyFill="1" applyBorder="1" applyAlignment="1" applyProtection="1">
      <alignment horizontal="center" vertical="center" wrapText="1"/>
      <protection locked="0"/>
    </xf>
    <xf numFmtId="165" fontId="4" fillId="3" borderId="38" xfId="1226" applyNumberFormat="1" applyFont="1" applyFill="1" applyBorder="1" applyAlignment="1" applyProtection="1">
      <alignment horizontal="center" vertical="center" wrapText="1"/>
      <protection locked="0"/>
    </xf>
    <xf numFmtId="0" fontId="36" fillId="0" borderId="33" xfId="1379" applyFont="1" applyFill="1" applyBorder="1" applyAlignment="1">
      <alignment wrapText="1"/>
      <protection/>
    </xf>
    <xf numFmtId="0" fontId="36" fillId="0" borderId="45" xfId="1379" applyFont="1" applyFill="1" applyBorder="1" applyAlignment="1">
      <alignment wrapText="1"/>
      <protection/>
    </xf>
    <xf numFmtId="0" fontId="4" fillId="0" borderId="7" xfId="1245" applyFont="1" applyFill="1" applyBorder="1" applyAlignment="1" applyProtection="1">
      <alignment horizontal="center" vertical="center" wrapText="1"/>
      <protection locked="0"/>
    </xf>
    <xf numFmtId="0" fontId="36" fillId="0" borderId="15" xfId="1379" applyFont="1" applyFill="1" applyBorder="1" applyAlignment="1">
      <alignment wrapText="1"/>
      <protection/>
    </xf>
    <xf numFmtId="0" fontId="36" fillId="0" borderId="7" xfId="1379" applyFont="1" applyFill="1" applyBorder="1" applyAlignment="1">
      <alignment wrapText="1"/>
      <protection/>
    </xf>
    <xf numFmtId="0" fontId="36" fillId="0" borderId="21" xfId="1379" applyFont="1" applyFill="1" applyBorder="1" applyAlignment="1">
      <alignment wrapText="1"/>
      <protection/>
    </xf>
    <xf numFmtId="0" fontId="33" fillId="0" borderId="42" xfId="1371" applyFont="1" applyFill="1" applyBorder="1" applyAlignment="1" applyProtection="1">
      <alignment vertical="center" wrapText="1"/>
      <protection locked="0"/>
    </xf>
    <xf numFmtId="0" fontId="36" fillId="0" borderId="56" xfId="1379" applyFont="1" applyFill="1" applyBorder="1" applyAlignment="1">
      <alignment wrapText="1"/>
      <protection/>
    </xf>
    <xf numFmtId="0" fontId="49" fillId="0" borderId="5" xfId="1379" applyFont="1" applyBorder="1" applyAlignment="1">
      <alignment horizontal="left"/>
      <protection/>
    </xf>
    <xf numFmtId="0" fontId="37" fillId="0" borderId="5" xfId="1379" applyFont="1" applyBorder="1" applyAlignment="1">
      <alignment vertical="center"/>
      <protection/>
    </xf>
    <xf numFmtId="0" fontId="33" fillId="0" borderId="22" xfId="1371" applyFont="1" applyFill="1" applyBorder="1" applyAlignment="1" applyProtection="1">
      <alignment horizontal="center" vertical="center" wrapText="1"/>
      <protection locked="0"/>
    </xf>
    <xf numFmtId="0" fontId="33" fillId="0" borderId="35" xfId="1371" applyFont="1" applyFill="1" applyBorder="1" applyAlignment="1" applyProtection="1">
      <alignment horizontal="center" vertical="center" wrapText="1"/>
      <protection locked="0"/>
    </xf>
    <xf numFmtId="1" fontId="31" fillId="0" borderId="34" xfId="1379" applyNumberFormat="1" applyFont="1" applyFill="1" applyBorder="1" applyAlignment="1">
      <alignment horizontal="center"/>
      <protection/>
    </xf>
    <xf numFmtId="0" fontId="50" fillId="0" borderId="7" xfId="1379" applyFont="1" applyFill="1" applyBorder="1" applyAlignment="1">
      <alignment wrapText="1"/>
      <protection/>
    </xf>
    <xf numFmtId="0" fontId="50" fillId="0" borderId="15" xfId="1379" applyFont="1" applyFill="1" applyBorder="1" applyAlignment="1">
      <alignment wrapText="1"/>
      <protection/>
    </xf>
    <xf numFmtId="0" fontId="0" fillId="0" borderId="0" xfId="1245" applyAlignment="1" applyProtection="1">
      <alignment vertical="center"/>
      <protection locked="0"/>
    </xf>
    <xf numFmtId="165" fontId="4" fillId="0" borderId="9" xfId="1226" applyFont="1" applyFill="1" applyBorder="1" applyAlignment="1" applyProtection="1">
      <alignment horizontal="center" vertical="center" wrapText="1"/>
      <protection locked="0"/>
    </xf>
    <xf numFmtId="165" fontId="4" fillId="3" borderId="9" xfId="1226" applyFont="1" applyFill="1" applyBorder="1" applyAlignment="1" applyProtection="1">
      <alignment horizontal="center" vertical="center" wrapText="1"/>
      <protection locked="0"/>
    </xf>
    <xf numFmtId="165" fontId="4" fillId="0" borderId="17" xfId="1226" applyFont="1" applyFill="1" applyBorder="1" applyAlignment="1" applyProtection="1">
      <alignment horizontal="center" vertical="center" wrapText="1"/>
      <protection locked="0"/>
    </xf>
    <xf numFmtId="165" fontId="4" fillId="3" borderId="17" xfId="1226" applyFont="1" applyFill="1" applyBorder="1" applyAlignment="1" applyProtection="1">
      <alignment horizontal="center" vertical="center" wrapText="1"/>
      <protection locked="0"/>
    </xf>
    <xf numFmtId="165" fontId="4" fillId="3" borderId="57" xfId="1226" applyNumberFormat="1" applyFont="1" applyFill="1" applyBorder="1" applyAlignment="1" applyProtection="1">
      <alignment horizontal="center" vertical="center" wrapText="1"/>
      <protection locked="0"/>
    </xf>
    <xf numFmtId="165" fontId="4" fillId="3" borderId="33" xfId="1226" applyNumberFormat="1" applyFont="1" applyFill="1" applyBorder="1" applyAlignment="1" applyProtection="1">
      <alignment horizontal="center" vertical="center" wrapText="1"/>
      <protection locked="0"/>
    </xf>
    <xf numFmtId="43" fontId="4" fillId="3" borderId="15" xfId="1227" applyFont="1" applyFill="1" applyBorder="1" applyAlignment="1" applyProtection="1">
      <alignment horizontal="center" vertical="center" wrapText="1"/>
      <protection locked="0"/>
    </xf>
    <xf numFmtId="1" fontId="31" fillId="0" borderId="51" xfId="1379" applyNumberFormat="1" applyFont="1" applyFill="1" applyBorder="1" applyAlignment="1">
      <alignment horizontal="center"/>
      <protection/>
    </xf>
    <xf numFmtId="167" fontId="4" fillId="3" borderId="15" xfId="1226" applyNumberFormat="1" applyFont="1" applyFill="1" applyBorder="1" applyAlignment="1" applyProtection="1">
      <alignment horizontal="center" vertical="center" wrapText="1"/>
      <protection/>
    </xf>
    <xf numFmtId="43" fontId="6" fillId="3" borderId="51" xfId="1227" applyFont="1" applyFill="1" applyBorder="1" applyAlignment="1" applyProtection="1">
      <alignment horizontal="center" vertical="center" wrapText="1"/>
      <protection/>
    </xf>
    <xf numFmtId="43" fontId="4" fillId="3" borderId="15" xfId="1227" applyFont="1" applyFill="1" applyBorder="1" applyAlignment="1" applyProtection="1">
      <alignment horizontal="center" vertical="center" wrapText="1"/>
      <protection/>
    </xf>
    <xf numFmtId="43" fontId="6" fillId="3" borderId="15" xfId="1227" applyFont="1" applyFill="1" applyBorder="1" applyAlignment="1" applyProtection="1">
      <alignment vertical="center" wrapText="1"/>
      <protection/>
    </xf>
    <xf numFmtId="43" fontId="6" fillId="3" borderId="57" xfId="1370" applyFont="1" applyFill="1" applyBorder="1" applyAlignment="1" applyProtection="1">
      <alignment vertical="center" wrapText="1"/>
      <protection/>
    </xf>
    <xf numFmtId="0" fontId="4" fillId="0" borderId="21" xfId="1245" applyFont="1" applyFill="1" applyBorder="1" applyAlignment="1" applyProtection="1">
      <alignment horizontal="center" vertical="center" wrapText="1"/>
      <protection locked="0"/>
    </xf>
    <xf numFmtId="43" fontId="4" fillId="0" borderId="21" xfId="1227" applyFont="1" applyFill="1" applyBorder="1" applyAlignment="1" applyProtection="1">
      <alignment horizontal="center" vertical="center" wrapText="1"/>
      <protection locked="0"/>
    </xf>
    <xf numFmtId="1" fontId="31" fillId="0" borderId="27" xfId="1379" applyNumberFormat="1" applyFont="1" applyFill="1" applyBorder="1" applyAlignment="1">
      <alignment horizontal="center"/>
      <protection/>
    </xf>
    <xf numFmtId="167" fontId="4" fillId="0" borderId="21" xfId="1226" applyNumberFormat="1" applyFont="1" applyFill="1" applyBorder="1" applyAlignment="1" applyProtection="1">
      <alignment horizontal="center" vertical="center" wrapText="1"/>
      <protection/>
    </xf>
    <xf numFmtId="43" fontId="6" fillId="0" borderId="27" xfId="1227" applyFont="1" applyFill="1" applyBorder="1" applyAlignment="1" applyProtection="1">
      <alignment horizontal="center" vertical="center" wrapText="1"/>
      <protection/>
    </xf>
    <xf numFmtId="43" fontId="4" fillId="0" borderId="21" xfId="1227" applyFont="1" applyFill="1" applyBorder="1" applyAlignment="1" applyProtection="1">
      <alignment horizontal="center" vertical="center" wrapText="1"/>
      <protection/>
    </xf>
    <xf numFmtId="43" fontId="6" fillId="0" borderId="21" xfId="1227" applyFont="1" applyFill="1" applyBorder="1" applyAlignment="1" applyProtection="1">
      <alignment vertical="center" wrapText="1"/>
      <protection/>
    </xf>
    <xf numFmtId="43" fontId="6" fillId="0" borderId="58" xfId="1370" applyFont="1" applyFill="1" applyBorder="1" applyAlignment="1" applyProtection="1">
      <alignment vertical="center" wrapText="1"/>
      <protection/>
    </xf>
    <xf numFmtId="0" fontId="4" fillId="7" borderId="47" xfId="1245" applyFont="1" applyFill="1" applyBorder="1" applyAlignment="1" applyProtection="1">
      <alignment horizontal="center" vertical="center" wrapText="1"/>
      <protection locked="0"/>
    </xf>
    <xf numFmtId="0" fontId="4" fillId="7" borderId="22" xfId="1245" applyFont="1" applyFill="1" applyBorder="1" applyAlignment="1" applyProtection="1">
      <alignment horizontal="center" vertical="center" wrapText="1"/>
      <protection locked="0"/>
    </xf>
    <xf numFmtId="0" fontId="4" fillId="7" borderId="43" xfId="1245" applyFont="1" applyFill="1" applyBorder="1" applyAlignment="1" applyProtection="1">
      <alignment horizontal="center" vertical="center" wrapText="1"/>
      <protection locked="0"/>
    </xf>
    <xf numFmtId="43" fontId="6" fillId="3" borderId="31" xfId="1331" applyFont="1" applyFill="1" applyBorder="1" applyAlignment="1" applyProtection="1">
      <alignment horizontal="center" vertical="center" wrapText="1"/>
      <protection/>
    </xf>
    <xf numFmtId="43" fontId="7" fillId="5" borderId="1" xfId="1331" applyFont="1" applyFill="1" applyBorder="1" applyAlignment="1" applyProtection="1">
      <alignment horizontal="center" vertical="center" wrapText="1"/>
      <protection locked="0"/>
    </xf>
    <xf numFmtId="0" fontId="39" fillId="0" borderId="0" xfId="511" applyNumberFormat="1" applyFont="1" applyFill="1" applyBorder="1" applyAlignment="1">
      <alignment horizontal="left" vertical="center" wrapText="1"/>
      <protection/>
    </xf>
    <xf numFmtId="0" fontId="0" fillId="0" borderId="0" xfId="1245" applyBorder="1" applyProtection="1">
      <alignment/>
      <protection locked="0"/>
    </xf>
    <xf numFmtId="0" fontId="39" fillId="0" borderId="0" xfId="1245" applyFont="1" applyBorder="1" applyAlignment="1" applyProtection="1">
      <alignment wrapText="1"/>
      <protection locked="0"/>
    </xf>
    <xf numFmtId="0" fontId="0" fillId="0" borderId="0" xfId="1245" applyBorder="1" applyAlignment="1" applyProtection="1">
      <alignment wrapText="1"/>
      <protection locked="0"/>
    </xf>
    <xf numFmtId="0" fontId="51" fillId="0" borderId="39" xfId="0" applyNumberFormat="1" applyFont="1" applyFill="1" applyBorder="1" applyAlignment="1">
      <alignment horizontal="left" vertical="center" wrapText="1"/>
    </xf>
    <xf numFmtId="0" fontId="39" fillId="0" borderId="25" xfId="511" applyNumberFormat="1" applyFont="1" applyFill="1" applyBorder="1" applyAlignment="1">
      <alignment horizontal="left" vertical="center" wrapText="1"/>
      <protection/>
    </xf>
    <xf numFmtId="0" fontId="39" fillId="0" borderId="26" xfId="511" applyNumberFormat="1" applyFont="1" applyFill="1" applyBorder="1" applyAlignment="1">
      <alignment horizontal="left" vertical="center" wrapText="1"/>
      <protection/>
    </xf>
    <xf numFmtId="0" fontId="39" fillId="0" borderId="25" xfId="511" applyNumberFormat="1" applyFont="1" applyFill="1" applyBorder="1" applyAlignment="1">
      <alignment horizontal="left" vertical="center" wrapText="1"/>
      <protection/>
    </xf>
    <xf numFmtId="0" fontId="39" fillId="0" borderId="42" xfId="511" applyNumberFormat="1" applyFont="1" applyFill="1" applyBorder="1" applyAlignment="1">
      <alignment horizontal="left" vertical="center" wrapText="1"/>
      <protection/>
    </xf>
    <xf numFmtId="0" fontId="16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4" fillId="0" borderId="59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164" fontId="14" fillId="0" borderId="2" xfId="1227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165" fontId="6" fillId="3" borderId="24" xfId="1226" applyFont="1" applyFill="1" applyBorder="1" applyAlignment="1" applyProtection="1">
      <alignment horizontal="center" vertical="center" wrapText="1"/>
      <protection/>
    </xf>
    <xf numFmtId="165" fontId="6" fillId="3" borderId="28" xfId="1226" applyFont="1" applyFill="1" applyBorder="1" applyAlignment="1" applyProtection="1">
      <alignment horizontal="center" vertical="center" wrapText="1"/>
      <protection/>
    </xf>
    <xf numFmtId="0" fontId="30" fillId="4" borderId="18" xfId="1371" applyNumberFormat="1" applyFont="1" applyFill="1" applyBorder="1" applyAlignment="1" applyProtection="1">
      <alignment horizontal="center" vertical="center" wrapText="1"/>
      <protection locked="0"/>
    </xf>
    <xf numFmtId="0" fontId="30" fillId="4" borderId="5" xfId="1371" applyNumberFormat="1" applyFont="1" applyFill="1" applyBorder="1" applyAlignment="1" applyProtection="1">
      <alignment horizontal="center" vertical="center" wrapText="1"/>
      <protection locked="0"/>
    </xf>
    <xf numFmtId="0" fontId="35" fillId="0" borderId="3" xfId="1379" applyFont="1" applyBorder="1" applyAlignment="1">
      <alignment horizontal="center" vertical="center"/>
      <protection/>
    </xf>
    <xf numFmtId="0" fontId="35" fillId="0" borderId="5" xfId="1379" applyFont="1" applyBorder="1" applyAlignment="1">
      <alignment horizontal="center" vertical="center"/>
      <protection/>
    </xf>
    <xf numFmtId="0" fontId="6" fillId="3" borderId="2" xfId="1245" applyFont="1" applyFill="1" applyBorder="1" applyAlignment="1" applyProtection="1">
      <alignment horizontal="center" vertical="center" wrapText="1"/>
      <protection/>
    </xf>
    <xf numFmtId="0" fontId="6" fillId="3" borderId="4" xfId="1245" applyFont="1" applyFill="1" applyBorder="1" applyAlignment="1" applyProtection="1">
      <alignment horizontal="center" vertical="center" wrapText="1"/>
      <protection/>
    </xf>
    <xf numFmtId="43" fontId="6" fillId="3" borderId="24" xfId="1227" applyFont="1" applyFill="1" applyBorder="1" applyAlignment="1" applyProtection="1">
      <alignment horizontal="center" vertical="center" wrapText="1"/>
      <protection/>
    </xf>
    <xf numFmtId="43" fontId="6" fillId="3" borderId="28" xfId="1227" applyFont="1" applyFill="1" applyBorder="1" applyAlignment="1" applyProtection="1">
      <alignment horizontal="center" vertical="center" wrapText="1"/>
      <protection/>
    </xf>
    <xf numFmtId="43" fontId="6" fillId="3" borderId="24" xfId="1370" applyFont="1" applyFill="1" applyBorder="1" applyAlignment="1" applyProtection="1">
      <alignment horizontal="center" vertical="center" wrapText="1"/>
      <protection/>
    </xf>
    <xf numFmtId="43" fontId="6" fillId="3" borderId="28" xfId="1370" applyFont="1" applyFill="1" applyBorder="1" applyAlignment="1" applyProtection="1">
      <alignment horizontal="center" vertical="center" wrapText="1"/>
      <protection/>
    </xf>
    <xf numFmtId="165" fontId="6" fillId="3" borderId="18" xfId="1226" applyFont="1" applyFill="1" applyBorder="1" applyAlignment="1" applyProtection="1">
      <alignment horizontal="center" vertical="center" wrapText="1"/>
      <protection/>
    </xf>
    <xf numFmtId="165" fontId="6" fillId="3" borderId="10" xfId="1226" applyFont="1" applyFill="1" applyBorder="1" applyAlignment="1" applyProtection="1">
      <alignment horizontal="center" vertical="center" wrapText="1"/>
      <protection/>
    </xf>
    <xf numFmtId="0" fontId="4" fillId="3" borderId="6" xfId="1245" applyFont="1" applyFill="1" applyBorder="1" applyAlignment="1" applyProtection="1">
      <alignment horizontal="left" vertical="center" wrapText="1"/>
      <protection locked="0"/>
    </xf>
    <xf numFmtId="0" fontId="4" fillId="3" borderId="0" xfId="1245" applyFont="1" applyFill="1" applyBorder="1" applyAlignment="1" applyProtection="1">
      <alignment horizontal="left" vertical="center" wrapText="1"/>
      <protection locked="0"/>
    </xf>
    <xf numFmtId="1" fontId="6" fillId="3" borderId="24" xfId="1245" applyNumberFormat="1" applyFont="1" applyFill="1" applyBorder="1" applyAlignment="1" applyProtection="1">
      <alignment horizontal="center" vertical="center" wrapText="1"/>
      <protection/>
    </xf>
    <xf numFmtId="1" fontId="6" fillId="3" borderId="28" xfId="1245" applyNumberFormat="1" applyFont="1" applyFill="1" applyBorder="1" applyAlignment="1" applyProtection="1">
      <alignment horizontal="center" vertical="center" wrapText="1"/>
      <protection/>
    </xf>
    <xf numFmtId="2" fontId="6" fillId="3" borderId="57" xfId="1245" applyNumberFormat="1" applyFont="1" applyFill="1" applyBorder="1" applyAlignment="1" applyProtection="1">
      <alignment horizontal="center" vertical="center" wrapText="1"/>
      <protection/>
    </xf>
    <xf numFmtId="2" fontId="6" fillId="3" borderId="58" xfId="1245" applyNumberFormat="1" applyFont="1" applyFill="1" applyBorder="1" applyAlignment="1" applyProtection="1">
      <alignment horizontal="center" vertical="center" wrapText="1"/>
      <protection/>
    </xf>
    <xf numFmtId="2" fontId="4" fillId="3" borderId="16" xfId="1245" applyNumberFormat="1" applyFont="1" applyFill="1" applyBorder="1" applyAlignment="1" applyProtection="1">
      <alignment horizontal="center" vertical="center" wrapText="1"/>
      <protection/>
    </xf>
    <xf numFmtId="2" fontId="4" fillId="3" borderId="55" xfId="1245" applyNumberFormat="1" applyFont="1" applyFill="1" applyBorder="1" applyAlignment="1" applyProtection="1">
      <alignment horizontal="center" vertical="center" wrapText="1"/>
      <protection/>
    </xf>
    <xf numFmtId="0" fontId="6" fillId="3" borderId="61" xfId="1245" applyFont="1" applyFill="1" applyBorder="1" applyAlignment="1" applyProtection="1">
      <alignment horizontal="center" vertical="center" wrapText="1"/>
      <protection/>
    </xf>
    <xf numFmtId="0" fontId="6" fillId="3" borderId="36" xfId="1245" applyFont="1" applyFill="1" applyBorder="1" applyAlignment="1" applyProtection="1">
      <alignment horizontal="center" vertical="center" wrapText="1"/>
      <protection/>
    </xf>
    <xf numFmtId="0" fontId="6" fillId="3" borderId="3" xfId="1245" applyFont="1" applyFill="1" applyBorder="1" applyAlignment="1" applyProtection="1">
      <alignment horizontal="center" vertical="center" wrapText="1"/>
      <protection/>
    </xf>
    <xf numFmtId="0" fontId="4" fillId="3" borderId="0" xfId="1245" applyFont="1" applyFill="1" applyAlignment="1" applyProtection="1">
      <alignment horizontal="left" vertical="center" wrapText="1"/>
      <protection locked="0"/>
    </xf>
    <xf numFmtId="0" fontId="16" fillId="0" borderId="0" xfId="1245" applyFont="1" applyFill="1" applyBorder="1" applyAlignment="1" applyProtection="1">
      <alignment horizontal="center" vertical="center" wrapText="1"/>
      <protection locked="0"/>
    </xf>
    <xf numFmtId="0" fontId="11" fillId="3" borderId="0" xfId="1245" applyFont="1" applyFill="1" applyAlignment="1" applyProtection="1">
      <alignment horizontal="left" vertical="center"/>
      <protection locked="0"/>
    </xf>
    <xf numFmtId="0" fontId="0" fillId="0" borderId="0" xfId="1245" applyAlignment="1" applyProtection="1">
      <alignment vertical="center"/>
      <protection locked="0"/>
    </xf>
    <xf numFmtId="0" fontId="6" fillId="3" borderId="10" xfId="1245" applyFont="1" applyFill="1" applyBorder="1" applyAlignment="1" applyProtection="1">
      <alignment horizontal="center" vertical="center" wrapText="1"/>
      <protection locked="0"/>
    </xf>
    <xf numFmtId="0" fontId="6" fillId="3" borderId="6" xfId="1245" applyFont="1" applyFill="1" applyBorder="1" applyAlignment="1" applyProtection="1">
      <alignment horizontal="center" vertical="center" wrapText="1"/>
      <protection locked="0"/>
    </xf>
    <xf numFmtId="0" fontId="6" fillId="3" borderId="20" xfId="1245" applyFont="1" applyFill="1" applyBorder="1" applyAlignment="1" applyProtection="1">
      <alignment horizontal="center" vertical="center" wrapText="1"/>
      <protection locked="0"/>
    </xf>
    <xf numFmtId="0" fontId="4" fillId="3" borderId="0" xfId="1245" applyFont="1" applyFill="1" applyAlignment="1" applyProtection="1">
      <alignment horizontal="left" vertical="center" wrapText="1"/>
      <protection locked="0"/>
    </xf>
    <xf numFmtId="166" fontId="38" fillId="8" borderId="2" xfId="1245" applyNumberFormat="1" applyFont="1" applyFill="1" applyBorder="1" applyAlignment="1" applyProtection="1">
      <alignment horizontal="center" vertical="center" wrapText="1"/>
      <protection locked="0"/>
    </xf>
    <xf numFmtId="166" fontId="38" fillId="8" borderId="3" xfId="1245" applyNumberFormat="1" applyFont="1" applyFill="1" applyBorder="1" applyAlignment="1" applyProtection="1">
      <alignment horizontal="center" vertical="center" wrapText="1"/>
      <protection locked="0"/>
    </xf>
    <xf numFmtId="165" fontId="4" fillId="3" borderId="3" xfId="1247" applyFont="1" applyFill="1" applyBorder="1" applyAlignment="1" applyProtection="1">
      <alignment horizontal="center" vertical="center" wrapText="1"/>
      <protection locked="0"/>
    </xf>
    <xf numFmtId="165" fontId="4" fillId="3" borderId="4" xfId="1247" applyFont="1" applyFill="1" applyBorder="1" applyAlignment="1" applyProtection="1">
      <alignment horizontal="center" vertical="center" wrapText="1"/>
      <protection locked="0"/>
    </xf>
    <xf numFmtId="165" fontId="4" fillId="3" borderId="2" xfId="1247" applyFont="1" applyFill="1" applyBorder="1" applyAlignment="1" applyProtection="1">
      <alignment horizontal="center" vertical="center" wrapText="1"/>
      <protection locked="0"/>
    </xf>
    <xf numFmtId="0" fontId="30" fillId="0" borderId="41" xfId="1332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1332" applyNumberFormat="1" applyFont="1" applyFill="1" applyBorder="1" applyAlignment="1" applyProtection="1">
      <alignment horizontal="center" vertical="center" wrapText="1"/>
      <protection locked="0"/>
    </xf>
    <xf numFmtId="43" fontId="6" fillId="3" borderId="18" xfId="1331" applyFont="1" applyFill="1" applyBorder="1" applyAlignment="1" applyProtection="1">
      <alignment horizontal="center" vertical="center" wrapText="1"/>
      <protection/>
    </xf>
    <xf numFmtId="43" fontId="6" fillId="3" borderId="10" xfId="1331" applyFont="1" applyFill="1" applyBorder="1" applyAlignment="1" applyProtection="1">
      <alignment horizontal="center" vertical="center" wrapText="1"/>
      <protection/>
    </xf>
    <xf numFmtId="165" fontId="6" fillId="3" borderId="19" xfId="1226" applyFont="1" applyFill="1" applyBorder="1" applyAlignment="1" applyProtection="1">
      <alignment horizontal="center" vertical="center" wrapText="1"/>
      <protection/>
    </xf>
    <xf numFmtId="165" fontId="6" fillId="3" borderId="20" xfId="1226" applyFont="1" applyFill="1" applyBorder="1" applyAlignment="1" applyProtection="1">
      <alignment horizontal="center" vertical="center" wrapText="1"/>
      <protection/>
    </xf>
    <xf numFmtId="166" fontId="38" fillId="8" borderId="6" xfId="1245" applyNumberFormat="1" applyFont="1" applyFill="1" applyBorder="1" applyAlignment="1" applyProtection="1">
      <alignment horizontal="center" vertical="center" wrapText="1"/>
      <protection locked="0"/>
    </xf>
    <xf numFmtId="166" fontId="38" fillId="8" borderId="4" xfId="1245" applyNumberFormat="1" applyFont="1" applyFill="1" applyBorder="1" applyAlignment="1" applyProtection="1">
      <alignment horizontal="center" vertical="center" wrapText="1"/>
      <protection locked="0"/>
    </xf>
    <xf numFmtId="0" fontId="30" fillId="0" borderId="62" xfId="1332" applyNumberFormat="1" applyFont="1" applyFill="1" applyBorder="1" applyAlignment="1" applyProtection="1">
      <alignment horizontal="center" vertical="center" wrapText="1"/>
      <protection locked="0"/>
    </xf>
    <xf numFmtId="0" fontId="30" fillId="0" borderId="5" xfId="1332" applyNumberFormat="1" applyFont="1" applyFill="1" applyBorder="1" applyAlignment="1" applyProtection="1">
      <alignment horizontal="center" vertical="center" wrapText="1"/>
      <protection locked="0"/>
    </xf>
    <xf numFmtId="43" fontId="6" fillId="3" borderId="24" xfId="1331" applyFont="1" applyFill="1" applyBorder="1" applyAlignment="1" applyProtection="1">
      <alignment horizontal="center" vertical="center" wrapText="1"/>
      <protection/>
    </xf>
    <xf numFmtId="43" fontId="6" fillId="3" borderId="28" xfId="1331" applyFont="1" applyFill="1" applyBorder="1" applyAlignment="1" applyProtection="1">
      <alignment horizontal="center" vertical="center" wrapText="1"/>
      <protection/>
    </xf>
    <xf numFmtId="0" fontId="8" fillId="0" borderId="63" xfId="1332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1332" applyNumberFormat="1" applyFont="1" applyFill="1" applyBorder="1" applyAlignment="1" applyProtection="1">
      <alignment horizontal="center" vertical="center" wrapText="1"/>
      <protection locked="0"/>
    </xf>
    <xf numFmtId="165" fontId="4" fillId="0" borderId="16" xfId="1226" applyFont="1" applyFill="1" applyBorder="1" applyAlignment="1" applyProtection="1">
      <alignment horizontal="center" vertical="center" wrapText="1"/>
      <protection locked="0"/>
    </xf>
    <xf numFmtId="165" fontId="4" fillId="0" borderId="36" xfId="1226" applyFont="1" applyFill="1" applyBorder="1" applyAlignment="1" applyProtection="1">
      <alignment horizontal="center" vertical="center" wrapText="1"/>
      <protection locked="0"/>
    </xf>
    <xf numFmtId="165" fontId="4" fillId="0" borderId="37" xfId="1226" applyFont="1" applyFill="1" applyBorder="1" applyAlignment="1" applyProtection="1">
      <alignment horizontal="center" vertical="center" wrapText="1"/>
      <protection locked="0"/>
    </xf>
    <xf numFmtId="165" fontId="4" fillId="0" borderId="38" xfId="1226" applyFont="1" applyFill="1" applyBorder="1" applyAlignment="1" applyProtection="1">
      <alignment horizontal="center" vertical="center" wrapText="1"/>
      <protection locked="0"/>
    </xf>
    <xf numFmtId="165" fontId="4" fillId="0" borderId="55" xfId="1226" applyFont="1" applyFill="1" applyBorder="1" applyAlignment="1" applyProtection="1">
      <alignment horizontal="center" vertical="center" wrapText="1"/>
      <protection locked="0"/>
    </xf>
    <xf numFmtId="165" fontId="4" fillId="0" borderId="30" xfId="1226" applyFont="1" applyFill="1" applyBorder="1" applyAlignment="1" applyProtection="1">
      <alignment horizontal="center" vertical="center" wrapText="1"/>
      <protection locked="0"/>
    </xf>
    <xf numFmtId="165" fontId="4" fillId="3" borderId="55" xfId="1226" applyNumberFormat="1" applyFont="1" applyFill="1" applyBorder="1" applyAlignment="1" applyProtection="1">
      <alignment horizontal="center" vertical="center" wrapText="1"/>
      <protection locked="0"/>
    </xf>
    <xf numFmtId="165" fontId="4" fillId="3" borderId="30" xfId="1226" applyNumberFormat="1" applyFont="1" applyFill="1" applyBorder="1" applyAlignment="1" applyProtection="1">
      <alignment horizontal="center" vertical="center" wrapText="1"/>
      <protection locked="0"/>
    </xf>
  </cellXfs>
  <cellStyles count="136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  <cellStyle name="Hyperlink" xfId="36"/>
    <cellStyle name="Followed Hyperlink" xfId="37"/>
    <cellStyle name="Hyperlink" xfId="38"/>
    <cellStyle name="Followed Hyperlink" xfId="39"/>
    <cellStyle name="Hyperlink" xfId="40"/>
    <cellStyle name="Followed Hyperlink" xfId="41"/>
    <cellStyle name="Hyperlink" xfId="42"/>
    <cellStyle name="Followed Hyperlink" xfId="43"/>
    <cellStyle name="Hyperlink" xfId="44"/>
    <cellStyle name="Followed Hyperlink" xfId="45"/>
    <cellStyle name="Hyperlink" xfId="46"/>
    <cellStyle name="Followed Hyperlink" xfId="47"/>
    <cellStyle name="Hyperlink" xfId="48"/>
    <cellStyle name="Followed Hyperlink" xfId="49"/>
    <cellStyle name="Hyperlink" xfId="50"/>
    <cellStyle name="Followed Hyperlink" xfId="51"/>
    <cellStyle name="Hyperlink" xfId="52"/>
    <cellStyle name="Followed Hyperlink" xfId="53"/>
    <cellStyle name="Hyperlink" xfId="54"/>
    <cellStyle name="Followed Hyperlink" xfId="55"/>
    <cellStyle name="Hyperlink" xfId="56"/>
    <cellStyle name="Followed Hyperlink" xfId="57"/>
    <cellStyle name="Hyperlink" xfId="58"/>
    <cellStyle name="Followed Hyperlink" xfId="59"/>
    <cellStyle name="Hyperlink" xfId="60"/>
    <cellStyle name="Followed Hyperlink" xfId="61"/>
    <cellStyle name="Hyperlink" xfId="62"/>
    <cellStyle name="Followed Hyperlink" xfId="63"/>
    <cellStyle name="Hyperlink" xfId="64"/>
    <cellStyle name="Followed Hyperlink" xfId="65"/>
    <cellStyle name="Hyperlink" xfId="66"/>
    <cellStyle name="Followed Hyperlink" xfId="67"/>
    <cellStyle name="Hyperlink" xfId="68"/>
    <cellStyle name="Followed Hyperlink" xfId="69"/>
    <cellStyle name="Hyperlink" xfId="70"/>
    <cellStyle name="Followed Hyperlink" xfId="71"/>
    <cellStyle name="Hyperlink" xfId="72"/>
    <cellStyle name="Followed Hyperlink" xfId="73"/>
    <cellStyle name="Hyperlink" xfId="74"/>
    <cellStyle name="Followed Hyperlink" xfId="75"/>
    <cellStyle name="Hyperlink" xfId="76"/>
    <cellStyle name="Followed Hyperlink" xfId="77"/>
    <cellStyle name="Hyperlink" xfId="78"/>
    <cellStyle name="Followed Hyperlink" xfId="79"/>
    <cellStyle name="Hyperlink" xfId="80"/>
    <cellStyle name="Followed Hyperlink" xfId="81"/>
    <cellStyle name="Hyperlink" xfId="82"/>
    <cellStyle name="Followed Hyperlink" xfId="83"/>
    <cellStyle name="Hyperlink" xfId="84"/>
    <cellStyle name="Followed Hyperlink" xfId="85"/>
    <cellStyle name="Hyperlink" xfId="86"/>
    <cellStyle name="Followed Hyperlink" xfId="87"/>
    <cellStyle name="Hyperlink" xfId="88"/>
    <cellStyle name="Followed Hyperlink" xfId="89"/>
    <cellStyle name="Hyperlink" xfId="90"/>
    <cellStyle name="Followed Hyperlink" xfId="91"/>
    <cellStyle name="Hyperlink" xfId="92"/>
    <cellStyle name="Followed Hyperlink" xfId="93"/>
    <cellStyle name="Hyperlink" xfId="94"/>
    <cellStyle name="Followed Hyperlink" xfId="95"/>
    <cellStyle name="Hyperlink" xfId="96"/>
    <cellStyle name="Followed Hyperlink" xfId="97"/>
    <cellStyle name="Hyperlink" xfId="98"/>
    <cellStyle name="Followed Hyperlink" xfId="99"/>
    <cellStyle name="Hyperlink" xfId="100"/>
    <cellStyle name="Followed Hyperlink" xfId="101"/>
    <cellStyle name="Hyperlink" xfId="102"/>
    <cellStyle name="Followed Hyperlink" xfId="103"/>
    <cellStyle name="Hyperlink" xfId="104"/>
    <cellStyle name="Followed Hyperlink" xfId="105"/>
    <cellStyle name="Hyperlink" xfId="106"/>
    <cellStyle name="Followed Hyperlink" xfId="107"/>
    <cellStyle name="Hyperlink" xfId="108"/>
    <cellStyle name="Followed Hyperlink" xfId="109"/>
    <cellStyle name="Hyperlink" xfId="110"/>
    <cellStyle name="Followed Hyperlink" xfId="111"/>
    <cellStyle name="Hyperlink" xfId="112"/>
    <cellStyle name="Followed Hyperlink" xfId="113"/>
    <cellStyle name="Hyperlink" xfId="114"/>
    <cellStyle name="Followed Hyperlink" xfId="115"/>
    <cellStyle name="Hyperlink" xfId="116"/>
    <cellStyle name="Followed Hyperlink" xfId="117"/>
    <cellStyle name="Hyperlink" xfId="118"/>
    <cellStyle name="Followed Hyperlink" xfId="119"/>
    <cellStyle name="Hyperlink" xfId="120"/>
    <cellStyle name="Followed Hyperlink" xfId="121"/>
    <cellStyle name="Hyperlink" xfId="122"/>
    <cellStyle name="Followed Hyperlink" xfId="123"/>
    <cellStyle name="Hyperlink" xfId="124"/>
    <cellStyle name="Followed Hyperlink" xfId="125"/>
    <cellStyle name="Hyperlink" xfId="126"/>
    <cellStyle name="Followed Hyperlink" xfId="127"/>
    <cellStyle name="Hyperlink" xfId="128"/>
    <cellStyle name="Followed Hyperlink" xfId="129"/>
    <cellStyle name="Hyperlink" xfId="130"/>
    <cellStyle name="Followed Hyperlink" xfId="131"/>
    <cellStyle name="Hyperlink" xfId="132"/>
    <cellStyle name="Followed Hyperlink" xfId="133"/>
    <cellStyle name="Hyperlink" xfId="134"/>
    <cellStyle name="Followed Hyperlink" xfId="135"/>
    <cellStyle name="Hyperlink" xfId="136"/>
    <cellStyle name="Followed Hyperlink" xfId="137"/>
    <cellStyle name="Hyperlink" xfId="138"/>
    <cellStyle name="Followed Hyperlink" xfId="139"/>
    <cellStyle name="Hyperlink" xfId="140"/>
    <cellStyle name="Followed Hyperlink" xfId="141"/>
    <cellStyle name="Hyperlink" xfId="142"/>
    <cellStyle name="Followed Hyperlink" xfId="143"/>
    <cellStyle name="Hyperlink" xfId="144"/>
    <cellStyle name="Followed Hyperlink" xfId="145"/>
    <cellStyle name="Hyperlink" xfId="146"/>
    <cellStyle name="Followed Hyperlink" xfId="147"/>
    <cellStyle name="Hyperlink" xfId="148"/>
    <cellStyle name="Followed Hyperlink" xfId="149"/>
    <cellStyle name="Hyperlink" xfId="150"/>
    <cellStyle name="Followed Hyperlink" xfId="151"/>
    <cellStyle name="Hyperlink" xfId="152"/>
    <cellStyle name="Followed Hyperlink" xfId="153"/>
    <cellStyle name="Hyperlink" xfId="154"/>
    <cellStyle name="Followed Hyperlink" xfId="155"/>
    <cellStyle name="Hyperlink" xfId="156"/>
    <cellStyle name="Followed Hyperlink" xfId="157"/>
    <cellStyle name="Hyperlink" xfId="158"/>
    <cellStyle name="Followed Hyperlink" xfId="159"/>
    <cellStyle name="Hyperlink" xfId="160"/>
    <cellStyle name="Followed Hyperlink" xfId="161"/>
    <cellStyle name="Hyperlink" xfId="162"/>
    <cellStyle name="Followed Hyperlink" xfId="163"/>
    <cellStyle name="Hyperlink" xfId="164"/>
    <cellStyle name="Followed Hyperlink" xfId="165"/>
    <cellStyle name="Hyperlink" xfId="166"/>
    <cellStyle name="Followed Hyperlink" xfId="167"/>
    <cellStyle name="Hyperlink" xfId="168"/>
    <cellStyle name="Followed Hyperlink" xfId="169"/>
    <cellStyle name="Hyperlink" xfId="170"/>
    <cellStyle name="Followed Hyperlink" xfId="171"/>
    <cellStyle name="Hyperlink" xfId="172"/>
    <cellStyle name="Followed Hyperlink" xfId="173"/>
    <cellStyle name="Hyperlink" xfId="174"/>
    <cellStyle name="Followed Hyperlink" xfId="175"/>
    <cellStyle name="Hyperlink" xfId="176"/>
    <cellStyle name="Followed Hyperlink" xfId="177"/>
    <cellStyle name="Hyperlink" xfId="178"/>
    <cellStyle name="Followed Hyperlink" xfId="179"/>
    <cellStyle name="Hyperlink" xfId="180"/>
    <cellStyle name="Followed Hyperlink" xfId="181"/>
    <cellStyle name="Hyperlink" xfId="182"/>
    <cellStyle name="Followed Hyperlink" xfId="183"/>
    <cellStyle name="Hyperlink" xfId="184"/>
    <cellStyle name="Followed Hyperlink" xfId="185"/>
    <cellStyle name="Hyperlink" xfId="186"/>
    <cellStyle name="Followed Hyperlink" xfId="187"/>
    <cellStyle name="Hyperlink" xfId="188"/>
    <cellStyle name="Followed Hyperlink" xfId="189"/>
    <cellStyle name="Hyperlink" xfId="190"/>
    <cellStyle name="Followed Hyperlink" xfId="191"/>
    <cellStyle name="Hyperlink" xfId="192"/>
    <cellStyle name="Followed Hyperlink" xfId="193"/>
    <cellStyle name="Hyperlink" xfId="194"/>
    <cellStyle name="Followed Hyperlink" xfId="195"/>
    <cellStyle name="Hyperlink" xfId="196"/>
    <cellStyle name="Followed Hyperlink" xfId="197"/>
    <cellStyle name="Hyperlink" xfId="198"/>
    <cellStyle name="Followed Hyperlink" xfId="199"/>
    <cellStyle name="Hyperlink" xfId="200"/>
    <cellStyle name="Followed Hyperlink" xfId="201"/>
    <cellStyle name="Hyperlink" xfId="202"/>
    <cellStyle name="Followed Hyperlink" xfId="203"/>
    <cellStyle name="Hyperlink" xfId="204"/>
    <cellStyle name="Followed Hyperlink" xfId="205"/>
    <cellStyle name="Hyperlink" xfId="206"/>
    <cellStyle name="Followed Hyperlink" xfId="207"/>
    <cellStyle name="Hyperlink" xfId="208"/>
    <cellStyle name="Followed Hyperlink" xfId="209"/>
    <cellStyle name="Hyperlink" xfId="210"/>
    <cellStyle name="Followed Hyperlink" xfId="211"/>
    <cellStyle name="Hyperlink" xfId="212"/>
    <cellStyle name="Followed Hyperlink" xfId="213"/>
    <cellStyle name="Hyperlink" xfId="214"/>
    <cellStyle name="Followed Hyperlink" xfId="215"/>
    <cellStyle name="Hyperlink" xfId="216"/>
    <cellStyle name="Followed Hyperlink" xfId="217"/>
    <cellStyle name="Hyperlink" xfId="218"/>
    <cellStyle name="Followed Hyperlink" xfId="219"/>
    <cellStyle name="Hyperlink" xfId="220"/>
    <cellStyle name="Followed Hyperlink" xfId="221"/>
    <cellStyle name="Hyperlink" xfId="222"/>
    <cellStyle name="Followed Hyperlink" xfId="223"/>
    <cellStyle name="Hyperlink" xfId="224"/>
    <cellStyle name="Followed Hyperlink" xfId="225"/>
    <cellStyle name="Hyperlink" xfId="226"/>
    <cellStyle name="Followed Hyperlink" xfId="227"/>
    <cellStyle name="Hyperlink" xfId="228"/>
    <cellStyle name="Followed Hyperlink" xfId="229"/>
    <cellStyle name="Hyperlink" xfId="230"/>
    <cellStyle name="Followed Hyperlink" xfId="231"/>
    <cellStyle name="Hyperlink" xfId="232"/>
    <cellStyle name="Followed Hyperlink" xfId="233"/>
    <cellStyle name="Hyperlink" xfId="234"/>
    <cellStyle name="Followed Hyperlink" xfId="235"/>
    <cellStyle name="Hyperlink" xfId="236"/>
    <cellStyle name="Followed Hyperlink" xfId="237"/>
    <cellStyle name="Hyperlink" xfId="238"/>
    <cellStyle name="Followed Hyperlink" xfId="239"/>
    <cellStyle name="Hyperlink" xfId="240"/>
    <cellStyle name="Followed Hyperlink" xfId="241"/>
    <cellStyle name="Hyperlink" xfId="242"/>
    <cellStyle name="Followed Hyperlink" xfId="243"/>
    <cellStyle name="Hyperlink" xfId="244"/>
    <cellStyle name="Followed Hyperlink" xfId="245"/>
    <cellStyle name="Hyperlink" xfId="246"/>
    <cellStyle name="Followed Hyperlink" xfId="247"/>
    <cellStyle name="Hyperlink" xfId="248"/>
    <cellStyle name="Followed Hyperlink" xfId="249"/>
    <cellStyle name="Hyperlink" xfId="250"/>
    <cellStyle name="Followed Hyperlink" xfId="251"/>
    <cellStyle name="Hyperlink" xfId="252"/>
    <cellStyle name="Followed Hyperlink" xfId="253"/>
    <cellStyle name="Hyperlink" xfId="254"/>
    <cellStyle name="Followed Hyperlink" xfId="255"/>
    <cellStyle name="Hyperlink" xfId="256"/>
    <cellStyle name="Followed Hyperlink" xfId="257"/>
    <cellStyle name="Hyperlink" xfId="258"/>
    <cellStyle name="Followed Hyperlink" xfId="259"/>
    <cellStyle name="Hyperlink" xfId="260"/>
    <cellStyle name="Followed Hyperlink" xfId="261"/>
    <cellStyle name="Hyperlink" xfId="262"/>
    <cellStyle name="Followed Hyperlink" xfId="263"/>
    <cellStyle name="Hyperlink" xfId="264"/>
    <cellStyle name="Followed Hyperlink" xfId="265"/>
    <cellStyle name="Hyperlink" xfId="266"/>
    <cellStyle name="Followed Hyperlink" xfId="267"/>
    <cellStyle name="Hyperlink" xfId="268"/>
    <cellStyle name="Followed Hyperlink" xfId="269"/>
    <cellStyle name="Hyperlink" xfId="270"/>
    <cellStyle name="Followed Hyperlink" xfId="271"/>
    <cellStyle name="Hyperlink" xfId="272"/>
    <cellStyle name="Followed Hyperlink" xfId="273"/>
    <cellStyle name="Hyperlink" xfId="274"/>
    <cellStyle name="Followed Hyperlink" xfId="275"/>
    <cellStyle name="Hyperlink" xfId="276"/>
    <cellStyle name="Followed Hyperlink" xfId="277"/>
    <cellStyle name="Hyperlink" xfId="278"/>
    <cellStyle name="Followed Hyperlink" xfId="279"/>
    <cellStyle name="Hyperlink" xfId="280"/>
    <cellStyle name="Followed Hyperlink" xfId="281"/>
    <cellStyle name="Hyperlink" xfId="282"/>
    <cellStyle name="Followed Hyperlink" xfId="283"/>
    <cellStyle name="Hyperlink" xfId="284"/>
    <cellStyle name="Followed Hyperlink" xfId="285"/>
    <cellStyle name="Hyperlink" xfId="286"/>
    <cellStyle name="Followed Hyperlink" xfId="287"/>
    <cellStyle name="Hyperlink" xfId="288"/>
    <cellStyle name="Followed Hyperlink" xfId="289"/>
    <cellStyle name="Hyperlink" xfId="290"/>
    <cellStyle name="Followed Hyperlink" xfId="291"/>
    <cellStyle name="Hyperlink" xfId="292"/>
    <cellStyle name="Followed Hyperlink" xfId="293"/>
    <cellStyle name="Hyperlink" xfId="294"/>
    <cellStyle name="Followed Hyperlink" xfId="295"/>
    <cellStyle name="Hyperlink" xfId="296"/>
    <cellStyle name="Followed Hyperlink" xfId="297"/>
    <cellStyle name="Hyperlink" xfId="298"/>
    <cellStyle name="Followed Hyperlink" xfId="299"/>
    <cellStyle name="Hyperlink" xfId="300"/>
    <cellStyle name="Followed Hyperlink" xfId="301"/>
    <cellStyle name="Hyperlink" xfId="302"/>
    <cellStyle name="Followed Hyperlink" xfId="303"/>
    <cellStyle name="Hyperlink" xfId="304"/>
    <cellStyle name="Followed Hyperlink" xfId="305"/>
    <cellStyle name="Hyperlink" xfId="306"/>
    <cellStyle name="Followed Hyperlink" xfId="307"/>
    <cellStyle name="Hyperlink" xfId="308"/>
    <cellStyle name="Followed Hyperlink" xfId="309"/>
    <cellStyle name="Hyperlink" xfId="310"/>
    <cellStyle name="Followed Hyperlink" xfId="311"/>
    <cellStyle name="Hyperlink" xfId="312"/>
    <cellStyle name="Followed Hyperlink" xfId="313"/>
    <cellStyle name="Hyperlink" xfId="314"/>
    <cellStyle name="Followed Hyperlink" xfId="315"/>
    <cellStyle name="Hyperlink" xfId="316"/>
    <cellStyle name="Followed Hyperlink" xfId="317"/>
    <cellStyle name="Hyperlink" xfId="318"/>
    <cellStyle name="Followed Hyperlink" xfId="319"/>
    <cellStyle name="Hyperlink" xfId="320"/>
    <cellStyle name="Followed Hyperlink" xfId="321"/>
    <cellStyle name="Hyperlink" xfId="322"/>
    <cellStyle name="Followed Hyperlink" xfId="323"/>
    <cellStyle name="Hyperlink" xfId="324"/>
    <cellStyle name="Followed Hyperlink" xfId="325"/>
    <cellStyle name="Hyperlink" xfId="326"/>
    <cellStyle name="Followed Hyperlink" xfId="327"/>
    <cellStyle name="Hyperlink" xfId="328"/>
    <cellStyle name="Followed Hyperlink" xfId="329"/>
    <cellStyle name="Hyperlink" xfId="330"/>
    <cellStyle name="Followed Hyperlink" xfId="331"/>
    <cellStyle name="Hyperlink" xfId="332"/>
    <cellStyle name="Followed Hyperlink" xfId="333"/>
    <cellStyle name="Hyperlink" xfId="334"/>
    <cellStyle name="Followed Hyperlink" xfId="335"/>
    <cellStyle name="Hyperlink" xfId="336"/>
    <cellStyle name="Followed Hyperlink" xfId="337"/>
    <cellStyle name="Hyperlink" xfId="338"/>
    <cellStyle name="Followed Hyperlink" xfId="339"/>
    <cellStyle name="Hyperlink" xfId="340"/>
    <cellStyle name="Followed Hyperlink" xfId="341"/>
    <cellStyle name="Hyperlink" xfId="342"/>
    <cellStyle name="Followed Hyperlink" xfId="343"/>
    <cellStyle name="Hyperlink" xfId="344"/>
    <cellStyle name="Followed Hyperlink" xfId="345"/>
    <cellStyle name="Hyperlink" xfId="346"/>
    <cellStyle name="Followed Hyperlink" xfId="347"/>
    <cellStyle name="Hyperlink" xfId="348"/>
    <cellStyle name="Followed Hyperlink" xfId="349"/>
    <cellStyle name="Hyperlink" xfId="350"/>
    <cellStyle name="Followed Hyperlink" xfId="351"/>
    <cellStyle name="Hyperlink" xfId="352"/>
    <cellStyle name="Followed Hyperlink" xfId="353"/>
    <cellStyle name="Hyperlink" xfId="354"/>
    <cellStyle name="Followed Hyperlink" xfId="355"/>
    <cellStyle name="Hyperlink" xfId="356"/>
    <cellStyle name="Followed Hyperlink" xfId="357"/>
    <cellStyle name="Hyperlink" xfId="358"/>
    <cellStyle name="Followed Hyperlink" xfId="359"/>
    <cellStyle name="Hyperlink" xfId="360"/>
    <cellStyle name="Followed Hyperlink" xfId="361"/>
    <cellStyle name="Hyperlink" xfId="362"/>
    <cellStyle name="Followed Hyperlink" xfId="363"/>
    <cellStyle name="Hyperlink" xfId="364"/>
    <cellStyle name="Followed Hyperlink" xfId="365"/>
    <cellStyle name="Hyperlink" xfId="366"/>
    <cellStyle name="Followed Hyperlink" xfId="367"/>
    <cellStyle name="Hyperlink" xfId="368"/>
    <cellStyle name="Followed Hyperlink" xfId="369"/>
    <cellStyle name="Hyperlink" xfId="370"/>
    <cellStyle name="Followed Hyperlink" xfId="371"/>
    <cellStyle name="Hyperlink" xfId="372"/>
    <cellStyle name="Followed Hyperlink" xfId="373"/>
    <cellStyle name="Hyperlink" xfId="374"/>
    <cellStyle name="Followed Hyperlink" xfId="375"/>
    <cellStyle name="Hyperlink" xfId="376"/>
    <cellStyle name="Followed Hyperlink" xfId="377"/>
    <cellStyle name="Hyperlink" xfId="378"/>
    <cellStyle name="Followed Hyperlink" xfId="379"/>
    <cellStyle name="Hyperlink" xfId="380"/>
    <cellStyle name="Followed Hyperlink" xfId="381"/>
    <cellStyle name="Hyperlink" xfId="382"/>
    <cellStyle name="Followed Hyperlink" xfId="383"/>
    <cellStyle name="Hyperlink" xfId="384"/>
    <cellStyle name="Followed Hyperlink" xfId="385"/>
    <cellStyle name="Hyperlink" xfId="386"/>
    <cellStyle name="Followed Hyperlink" xfId="387"/>
    <cellStyle name="Hyperlink" xfId="388"/>
    <cellStyle name="Followed Hyperlink" xfId="389"/>
    <cellStyle name="Hyperlink" xfId="390"/>
    <cellStyle name="Followed Hyperlink" xfId="391"/>
    <cellStyle name="Hyperlink" xfId="392"/>
    <cellStyle name="Followed Hyperlink" xfId="393"/>
    <cellStyle name="Hyperlink" xfId="394"/>
    <cellStyle name="Followed Hyperlink" xfId="395"/>
    <cellStyle name="Hyperlink" xfId="396"/>
    <cellStyle name="Followed Hyperlink" xfId="397"/>
    <cellStyle name="Hyperlink" xfId="398"/>
    <cellStyle name="Followed Hyperlink" xfId="399"/>
    <cellStyle name="Hyperlink" xfId="400"/>
    <cellStyle name="Followed Hyperlink" xfId="401"/>
    <cellStyle name="Hyperlink" xfId="402"/>
    <cellStyle name="Followed Hyperlink" xfId="403"/>
    <cellStyle name="Hyperlink" xfId="404"/>
    <cellStyle name="Followed Hyperlink" xfId="405"/>
    <cellStyle name="Hyperlink" xfId="406"/>
    <cellStyle name="Followed Hyperlink" xfId="407"/>
    <cellStyle name="Hyperlink" xfId="408"/>
    <cellStyle name="Followed Hyperlink" xfId="409"/>
    <cellStyle name="Hyperlink" xfId="410"/>
    <cellStyle name="Followed Hyperlink" xfId="411"/>
    <cellStyle name="Hyperlink" xfId="412"/>
    <cellStyle name="Followed Hyperlink" xfId="413"/>
    <cellStyle name="Hyperlink" xfId="414"/>
    <cellStyle name="Followed Hyperlink" xfId="415"/>
    <cellStyle name="Hyperlink" xfId="416"/>
    <cellStyle name="Followed Hyperlink" xfId="417"/>
    <cellStyle name="Hyperlink" xfId="418"/>
    <cellStyle name="Followed Hyperlink" xfId="419"/>
    <cellStyle name="Hyperlink" xfId="420"/>
    <cellStyle name="Followed Hyperlink" xfId="421"/>
    <cellStyle name="Hyperlink" xfId="422"/>
    <cellStyle name="Followed Hyperlink" xfId="423"/>
    <cellStyle name="Hyperlink" xfId="424"/>
    <cellStyle name="Followed Hyperlink" xfId="425"/>
    <cellStyle name="Hyperlink" xfId="426"/>
    <cellStyle name="Followed Hyperlink" xfId="427"/>
    <cellStyle name="Hyperlink" xfId="428"/>
    <cellStyle name="Followed Hyperlink" xfId="429"/>
    <cellStyle name="Hyperlink" xfId="430"/>
    <cellStyle name="Followed Hyperlink" xfId="431"/>
    <cellStyle name="Hyperlink" xfId="432"/>
    <cellStyle name="Followed Hyperlink" xfId="433"/>
    <cellStyle name="Hyperlink" xfId="434"/>
    <cellStyle name="Followed Hyperlink" xfId="435"/>
    <cellStyle name="Hyperlink" xfId="436"/>
    <cellStyle name="Followed Hyperlink" xfId="437"/>
    <cellStyle name="Hyperlink" xfId="438"/>
    <cellStyle name="Followed Hyperlink" xfId="439"/>
    <cellStyle name="Hyperlink" xfId="440"/>
    <cellStyle name="Followed Hyperlink" xfId="441"/>
    <cellStyle name="Hyperlink" xfId="442"/>
    <cellStyle name="Followed Hyperlink" xfId="443"/>
    <cellStyle name="Hyperlink" xfId="444"/>
    <cellStyle name="Followed Hyperlink" xfId="445"/>
    <cellStyle name="Hyperlink" xfId="446"/>
    <cellStyle name="Followed Hyperlink" xfId="447"/>
    <cellStyle name="Hyperlink" xfId="448"/>
    <cellStyle name="Followed Hyperlink" xfId="449"/>
    <cellStyle name="Hyperlink" xfId="450"/>
    <cellStyle name="Followed Hyperlink" xfId="451"/>
    <cellStyle name="Hyperlink" xfId="452"/>
    <cellStyle name="Followed Hyperlink" xfId="453"/>
    <cellStyle name="Hyperlink" xfId="454"/>
    <cellStyle name="Followed Hyperlink" xfId="455"/>
    <cellStyle name="Hyperlink" xfId="456"/>
    <cellStyle name="Followed Hyperlink" xfId="457"/>
    <cellStyle name="Hyperlink" xfId="458"/>
    <cellStyle name="Followed Hyperlink" xfId="459"/>
    <cellStyle name="Hyperlink" xfId="460"/>
    <cellStyle name="Followed Hyperlink" xfId="461"/>
    <cellStyle name="Hyperlink" xfId="462"/>
    <cellStyle name="Followed Hyperlink" xfId="463"/>
    <cellStyle name="Hyperlink" xfId="464"/>
    <cellStyle name="Followed Hyperlink" xfId="465"/>
    <cellStyle name="Hyperlink" xfId="466"/>
    <cellStyle name="Followed Hyperlink" xfId="467"/>
    <cellStyle name="Hyperlink" xfId="468"/>
    <cellStyle name="Followed Hyperlink" xfId="469"/>
    <cellStyle name="Hyperlink" xfId="470"/>
    <cellStyle name="Followed Hyperlink" xfId="471"/>
    <cellStyle name="Hyperlink" xfId="472"/>
    <cellStyle name="Followed Hyperlink" xfId="473"/>
    <cellStyle name="Hyperlink" xfId="474"/>
    <cellStyle name="Followed Hyperlink" xfId="475"/>
    <cellStyle name="Hyperlink" xfId="476"/>
    <cellStyle name="Followed Hyperlink" xfId="477"/>
    <cellStyle name="Hyperlink" xfId="478"/>
    <cellStyle name="Followed Hyperlink" xfId="479"/>
    <cellStyle name="Hyperlink" xfId="480"/>
    <cellStyle name="Followed Hyperlink" xfId="481"/>
    <cellStyle name="Hyperlink" xfId="482"/>
    <cellStyle name="Followed Hyperlink" xfId="483"/>
    <cellStyle name="Hyperlink" xfId="484"/>
    <cellStyle name="Followed Hyperlink" xfId="485"/>
    <cellStyle name="Hyperlink" xfId="486"/>
    <cellStyle name="Followed Hyperlink" xfId="487"/>
    <cellStyle name="Hyperlink" xfId="488"/>
    <cellStyle name="Followed Hyperlink" xfId="489"/>
    <cellStyle name="Hyperlink" xfId="490"/>
    <cellStyle name="Followed Hyperlink" xfId="491"/>
    <cellStyle name="Hyperlink" xfId="492"/>
    <cellStyle name="Followed Hyperlink" xfId="493"/>
    <cellStyle name="Hyperlink" xfId="494"/>
    <cellStyle name="Followed Hyperlink" xfId="495"/>
    <cellStyle name="Hyperlink" xfId="496"/>
    <cellStyle name="Followed Hyperlink" xfId="497"/>
    <cellStyle name="Hyperlink" xfId="498"/>
    <cellStyle name="Followed Hyperlink" xfId="499"/>
    <cellStyle name="Hyperlink" xfId="500"/>
    <cellStyle name="Followed Hyperlink" xfId="501"/>
    <cellStyle name="Hyperlink" xfId="502"/>
    <cellStyle name="Followed Hyperlink" xfId="503"/>
    <cellStyle name="Hyperlink" xfId="504"/>
    <cellStyle name="Followed Hyperlink" xfId="505"/>
    <cellStyle name="Hyperlink" xfId="506"/>
    <cellStyle name="Followed Hyperlink" xfId="507"/>
    <cellStyle name="Normal 2" xfId="508"/>
    <cellStyle name="Comma 2" xfId="509"/>
    <cellStyle name="Normal 3" xfId="510"/>
    <cellStyle name="Normal 4" xfId="511"/>
    <cellStyle name="Followed Hyperlink" xfId="512"/>
    <cellStyle name="Followed Hyperlink" xfId="513"/>
    <cellStyle name="Followed Hyperlink" xfId="514"/>
    <cellStyle name="Followed Hyperlink" xfId="515"/>
    <cellStyle name="Followed Hyperlink" xfId="516"/>
    <cellStyle name="Followed Hyperlink" xfId="517"/>
    <cellStyle name="Followed Hyperlink" xfId="518"/>
    <cellStyle name="Followed Hyperlink" xfId="519"/>
    <cellStyle name="Followed Hyperlink" xfId="520"/>
    <cellStyle name="Followed Hyperlink" xfId="521"/>
    <cellStyle name="Followed Hyperlink" xfId="522"/>
    <cellStyle name="Followed Hyperlink" xfId="523"/>
    <cellStyle name="Followed Hyperlink" xfId="524"/>
    <cellStyle name="Followed Hyperlink" xfId="525"/>
    <cellStyle name="Followed Hyperlink" xfId="526"/>
    <cellStyle name="Followed Hyperlink" xfId="527"/>
    <cellStyle name="Followed Hyperlink" xfId="528"/>
    <cellStyle name="Followed Hyperlink" xfId="529"/>
    <cellStyle name="Followed Hyperlink" xfId="530"/>
    <cellStyle name="Followed Hyperlink" xfId="531"/>
    <cellStyle name="Followed Hyperlink" xfId="532"/>
    <cellStyle name="Followed Hyperlink" xfId="533"/>
    <cellStyle name="Followed Hyperlink" xfId="534"/>
    <cellStyle name="Followed Hyperlink" xfId="535"/>
    <cellStyle name="Followed Hyperlink" xfId="536"/>
    <cellStyle name="Followed Hyperlink" xfId="537"/>
    <cellStyle name="Followed Hyperlink" xfId="538"/>
    <cellStyle name="Followed Hyperlink" xfId="539"/>
    <cellStyle name="Followed Hyperlink" xfId="540"/>
    <cellStyle name="Followed Hyperlink" xfId="541"/>
    <cellStyle name="Followed Hyperlink" xfId="542"/>
    <cellStyle name="Followed Hyperlink" xfId="543"/>
    <cellStyle name="Followed Hyperlink" xfId="544"/>
    <cellStyle name="Followed Hyperlink" xfId="545"/>
    <cellStyle name="Followed Hyperlink" xfId="546"/>
    <cellStyle name="Followed Hyperlink" xfId="547"/>
    <cellStyle name="Followed Hyperlink" xfId="548"/>
    <cellStyle name="Followed Hyperlink" xfId="549"/>
    <cellStyle name="Followed Hyperlink" xfId="550"/>
    <cellStyle name="Followed Hyperlink" xfId="551"/>
    <cellStyle name="Followed Hyperlink" xfId="552"/>
    <cellStyle name="Followed Hyperlink" xfId="553"/>
    <cellStyle name="Followed Hyperlink" xfId="554"/>
    <cellStyle name="Followed Hyperlink" xfId="555"/>
    <cellStyle name="Followed Hyperlink" xfId="556"/>
    <cellStyle name="Followed Hyperlink" xfId="557"/>
    <cellStyle name="Followed Hyperlink" xfId="558"/>
    <cellStyle name="Followed Hyperlink" xfId="559"/>
    <cellStyle name="Followed Hyperlink" xfId="560"/>
    <cellStyle name="Followed Hyperlink" xfId="561"/>
    <cellStyle name="Followed Hyperlink" xfId="562"/>
    <cellStyle name="Followed Hyperlink" xfId="563"/>
    <cellStyle name="Followed Hyperlink" xfId="564"/>
    <cellStyle name="Followed Hyperlink" xfId="565"/>
    <cellStyle name="Followed Hyperlink" xfId="566"/>
    <cellStyle name="Followed Hyperlink" xfId="567"/>
    <cellStyle name="Followed Hyperlink" xfId="568"/>
    <cellStyle name="Followed Hyperlink" xfId="569"/>
    <cellStyle name="Followed Hyperlink" xfId="570"/>
    <cellStyle name="Followed Hyperlink" xfId="571"/>
    <cellStyle name="Followed Hyperlink" xfId="572"/>
    <cellStyle name="Followed Hyperlink" xfId="573"/>
    <cellStyle name="Followed Hyperlink" xfId="574"/>
    <cellStyle name="Followed Hyperlink" xfId="575"/>
    <cellStyle name="Followed Hyperlink" xfId="576"/>
    <cellStyle name="Followed Hyperlink" xfId="577"/>
    <cellStyle name="Followed Hyperlink" xfId="578"/>
    <cellStyle name="Followed Hyperlink" xfId="579"/>
    <cellStyle name="Followed Hyperlink" xfId="580"/>
    <cellStyle name="Followed Hyperlink" xfId="581"/>
    <cellStyle name="Followed Hyperlink" xfId="582"/>
    <cellStyle name="Followed Hyperlink" xfId="583"/>
    <cellStyle name="Followed Hyperlink" xfId="584"/>
    <cellStyle name="Followed Hyperlink" xfId="585"/>
    <cellStyle name="Followed Hyperlink" xfId="586"/>
    <cellStyle name="Followed Hyperlink" xfId="587"/>
    <cellStyle name="Followed Hyperlink" xfId="588"/>
    <cellStyle name="Followed Hyperlink" xfId="589"/>
    <cellStyle name="Followed Hyperlink" xfId="590"/>
    <cellStyle name="Followed Hyperlink" xfId="591"/>
    <cellStyle name="Followed Hyperlink" xfId="592"/>
    <cellStyle name="Followed Hyperlink" xfId="593"/>
    <cellStyle name="Followed Hyperlink" xfId="594"/>
    <cellStyle name="Followed Hyperlink" xfId="595"/>
    <cellStyle name="Followed Hyperlink" xfId="596"/>
    <cellStyle name="Followed Hyperlink" xfId="597"/>
    <cellStyle name="Followed Hyperlink" xfId="598"/>
    <cellStyle name="Followed Hyperlink" xfId="599"/>
    <cellStyle name="Followed Hyperlink" xfId="600"/>
    <cellStyle name="Followed Hyperlink" xfId="601"/>
    <cellStyle name="Followed Hyperlink" xfId="602"/>
    <cellStyle name="Followed Hyperlink" xfId="603"/>
    <cellStyle name="Followed Hyperlink" xfId="604"/>
    <cellStyle name="Followed Hyperlink" xfId="605"/>
    <cellStyle name="Followed Hyperlink" xfId="606"/>
    <cellStyle name="Followed Hyperlink" xfId="607"/>
    <cellStyle name="Followed Hyperlink" xfId="608"/>
    <cellStyle name="Followed Hyperlink" xfId="609"/>
    <cellStyle name="Followed Hyperlink" xfId="610"/>
    <cellStyle name="Followed Hyperlink" xfId="611"/>
    <cellStyle name="Followed Hyperlink" xfId="612"/>
    <cellStyle name="Followed Hyperlink" xfId="613"/>
    <cellStyle name="Followed Hyperlink" xfId="614"/>
    <cellStyle name="Followed Hyperlink" xfId="615"/>
    <cellStyle name="Followed Hyperlink" xfId="616"/>
    <cellStyle name="Followed Hyperlink" xfId="617"/>
    <cellStyle name="Followed Hyperlink" xfId="618"/>
    <cellStyle name="Followed Hyperlink" xfId="619"/>
    <cellStyle name="Followed Hyperlink" xfId="620"/>
    <cellStyle name="Followed Hyperlink" xfId="621"/>
    <cellStyle name="Followed Hyperlink" xfId="622"/>
    <cellStyle name="Followed Hyperlink" xfId="623"/>
    <cellStyle name="Followed Hyperlink" xfId="624"/>
    <cellStyle name="Followed Hyperlink" xfId="625"/>
    <cellStyle name="Followed Hyperlink" xfId="626"/>
    <cellStyle name="Followed Hyperlink" xfId="627"/>
    <cellStyle name="Followed Hyperlink" xfId="628"/>
    <cellStyle name="Followed Hyperlink" xfId="629"/>
    <cellStyle name="Followed Hyperlink" xfId="630"/>
    <cellStyle name="Followed Hyperlink" xfId="631"/>
    <cellStyle name="Followed Hyperlink" xfId="632"/>
    <cellStyle name="Followed Hyperlink" xfId="633"/>
    <cellStyle name="Followed Hyperlink" xfId="634"/>
    <cellStyle name="Followed Hyperlink" xfId="635"/>
    <cellStyle name="Followed Hyperlink" xfId="636"/>
    <cellStyle name="Followed Hyperlink" xfId="637"/>
    <cellStyle name="Followed Hyperlink" xfId="638"/>
    <cellStyle name="Followed Hyperlink" xfId="639"/>
    <cellStyle name="Followed Hyperlink" xfId="640"/>
    <cellStyle name="Followed Hyperlink" xfId="641"/>
    <cellStyle name="Followed Hyperlink" xfId="642"/>
    <cellStyle name="Followed Hyperlink" xfId="643"/>
    <cellStyle name="Followed Hyperlink" xfId="644"/>
    <cellStyle name="Followed Hyperlink" xfId="645"/>
    <cellStyle name="Followed Hyperlink" xfId="646"/>
    <cellStyle name="Followed Hyperlink" xfId="647"/>
    <cellStyle name="Followed Hyperlink" xfId="648"/>
    <cellStyle name="Followed Hyperlink" xfId="649"/>
    <cellStyle name="Followed Hyperlink" xfId="650"/>
    <cellStyle name="Followed Hyperlink" xfId="651"/>
    <cellStyle name="Followed Hyperlink" xfId="652"/>
    <cellStyle name="Followed Hyperlink" xfId="653"/>
    <cellStyle name="Followed Hyperlink" xfId="654"/>
    <cellStyle name="Followed Hyperlink" xfId="655"/>
    <cellStyle name="Followed Hyperlink" xfId="656"/>
    <cellStyle name="Followed Hyperlink" xfId="657"/>
    <cellStyle name="Followed Hyperlink" xfId="658"/>
    <cellStyle name="Followed Hyperlink" xfId="659"/>
    <cellStyle name="Followed Hyperlink" xfId="660"/>
    <cellStyle name="Followed Hyperlink" xfId="661"/>
    <cellStyle name="Followed Hyperlink" xfId="662"/>
    <cellStyle name="Followed Hyperlink" xfId="663"/>
    <cellStyle name="Followed Hyperlink" xfId="664"/>
    <cellStyle name="Followed Hyperlink" xfId="665"/>
    <cellStyle name="Followed Hyperlink" xfId="666"/>
    <cellStyle name="Followed Hyperlink" xfId="667"/>
    <cellStyle name="Followed Hyperlink" xfId="668"/>
    <cellStyle name="Followed Hyperlink" xfId="669"/>
    <cellStyle name="Followed Hyperlink" xfId="670"/>
    <cellStyle name="Followed Hyperlink" xfId="671"/>
    <cellStyle name="Followed Hyperlink" xfId="672"/>
    <cellStyle name="Followed Hyperlink" xfId="673"/>
    <cellStyle name="Followed Hyperlink" xfId="674"/>
    <cellStyle name="Followed Hyperlink" xfId="675"/>
    <cellStyle name="Followed Hyperlink" xfId="676"/>
    <cellStyle name="Followed Hyperlink" xfId="677"/>
    <cellStyle name="Followed Hyperlink" xfId="678"/>
    <cellStyle name="Followed Hyperlink" xfId="679"/>
    <cellStyle name="Followed Hyperlink" xfId="680"/>
    <cellStyle name="Followed Hyperlink" xfId="681"/>
    <cellStyle name="Followed Hyperlink" xfId="682"/>
    <cellStyle name="Followed Hyperlink" xfId="683"/>
    <cellStyle name="Followed Hyperlink" xfId="684"/>
    <cellStyle name="Followed Hyperlink" xfId="685"/>
    <cellStyle name="Followed Hyperlink" xfId="686"/>
    <cellStyle name="Followed Hyperlink" xfId="687"/>
    <cellStyle name="Followed Hyperlink" xfId="688"/>
    <cellStyle name="Followed Hyperlink" xfId="689"/>
    <cellStyle name="Followed Hyperlink" xfId="690"/>
    <cellStyle name="Followed Hyperlink" xfId="691"/>
    <cellStyle name="Followed Hyperlink" xfId="692"/>
    <cellStyle name="Followed Hyperlink" xfId="693"/>
    <cellStyle name="Followed Hyperlink" xfId="694"/>
    <cellStyle name="Followed Hyperlink" xfId="695"/>
    <cellStyle name="Followed Hyperlink" xfId="696"/>
    <cellStyle name="Followed Hyperlink" xfId="697"/>
    <cellStyle name="Followed Hyperlink" xfId="698"/>
    <cellStyle name="Followed Hyperlink" xfId="699"/>
    <cellStyle name="Followed Hyperlink" xfId="700"/>
    <cellStyle name="Followed Hyperlink" xfId="701"/>
    <cellStyle name="Followed Hyperlink" xfId="702"/>
    <cellStyle name="Followed Hyperlink" xfId="703"/>
    <cellStyle name="Followed Hyperlink" xfId="704"/>
    <cellStyle name="Followed Hyperlink" xfId="705"/>
    <cellStyle name="Followed Hyperlink" xfId="706"/>
    <cellStyle name="Followed Hyperlink" xfId="707"/>
    <cellStyle name="Followed Hyperlink" xfId="708"/>
    <cellStyle name="Followed Hyperlink" xfId="709"/>
    <cellStyle name="Followed Hyperlink" xfId="710"/>
    <cellStyle name="Followed Hyperlink" xfId="711"/>
    <cellStyle name="Followed Hyperlink" xfId="712"/>
    <cellStyle name="Followed Hyperlink" xfId="713"/>
    <cellStyle name="Followed Hyperlink" xfId="714"/>
    <cellStyle name="Followed Hyperlink" xfId="715"/>
    <cellStyle name="Followed Hyperlink" xfId="716"/>
    <cellStyle name="Followed Hyperlink" xfId="717"/>
    <cellStyle name="Followed Hyperlink" xfId="718"/>
    <cellStyle name="Followed Hyperlink" xfId="719"/>
    <cellStyle name="Followed Hyperlink" xfId="720"/>
    <cellStyle name="Followed Hyperlink" xfId="721"/>
    <cellStyle name="Followed Hyperlink" xfId="722"/>
    <cellStyle name="Followed Hyperlink" xfId="723"/>
    <cellStyle name="Followed Hyperlink" xfId="724"/>
    <cellStyle name="Followed Hyperlink" xfId="725"/>
    <cellStyle name="Followed Hyperlink" xfId="726"/>
    <cellStyle name="Followed Hyperlink" xfId="727"/>
    <cellStyle name="Followed Hyperlink" xfId="728"/>
    <cellStyle name="Followed Hyperlink" xfId="729"/>
    <cellStyle name="Followed Hyperlink" xfId="730"/>
    <cellStyle name="Followed Hyperlink" xfId="731"/>
    <cellStyle name="Followed Hyperlink" xfId="732"/>
    <cellStyle name="Followed Hyperlink" xfId="733"/>
    <cellStyle name="Followed Hyperlink" xfId="734"/>
    <cellStyle name="Followed Hyperlink" xfId="735"/>
    <cellStyle name="Followed Hyperlink" xfId="736"/>
    <cellStyle name="Followed Hyperlink" xfId="737"/>
    <cellStyle name="Followed Hyperlink" xfId="738"/>
    <cellStyle name="Followed Hyperlink" xfId="739"/>
    <cellStyle name="Followed Hyperlink" xfId="740"/>
    <cellStyle name="Followed Hyperlink" xfId="741"/>
    <cellStyle name="Followed Hyperlink" xfId="742"/>
    <cellStyle name="Followed Hyperlink" xfId="743"/>
    <cellStyle name="Followed Hyperlink" xfId="744"/>
    <cellStyle name="Followed Hyperlink" xfId="745"/>
    <cellStyle name="Followed Hyperlink" xfId="746"/>
    <cellStyle name="Followed Hyperlink" xfId="747"/>
    <cellStyle name="Followed Hyperlink" xfId="748"/>
    <cellStyle name="Followed Hyperlink" xfId="749"/>
    <cellStyle name="Followed Hyperlink" xfId="750"/>
    <cellStyle name="Followed Hyperlink" xfId="751"/>
    <cellStyle name="Followed Hyperlink" xfId="752"/>
    <cellStyle name="Followed Hyperlink" xfId="753"/>
    <cellStyle name="Followed Hyperlink" xfId="754"/>
    <cellStyle name="Followed Hyperlink" xfId="755"/>
    <cellStyle name="Followed Hyperlink" xfId="756"/>
    <cellStyle name="Followed Hyperlink" xfId="757"/>
    <cellStyle name="Followed Hyperlink" xfId="758"/>
    <cellStyle name="Followed Hyperlink" xfId="759"/>
    <cellStyle name="Followed Hyperlink" xfId="760"/>
    <cellStyle name="Followed Hyperlink" xfId="761"/>
    <cellStyle name="Followed Hyperlink" xfId="762"/>
    <cellStyle name="Followed Hyperlink" xfId="763"/>
    <cellStyle name="Followed Hyperlink" xfId="764"/>
    <cellStyle name="Followed Hyperlink" xfId="765"/>
    <cellStyle name="Followed Hyperlink" xfId="766"/>
    <cellStyle name="Followed Hyperlink" xfId="767"/>
    <cellStyle name="Followed Hyperlink" xfId="768"/>
    <cellStyle name="Followed Hyperlink" xfId="769"/>
    <cellStyle name="Followed Hyperlink" xfId="770"/>
    <cellStyle name="Followed Hyperlink" xfId="771"/>
    <cellStyle name="Followed Hyperlink" xfId="772"/>
    <cellStyle name="Followed Hyperlink" xfId="773"/>
    <cellStyle name="Followed Hyperlink" xfId="774"/>
    <cellStyle name="Followed Hyperlink" xfId="775"/>
    <cellStyle name="Followed Hyperlink" xfId="776"/>
    <cellStyle name="Followed Hyperlink" xfId="777"/>
    <cellStyle name="Followed Hyperlink" xfId="778"/>
    <cellStyle name="Followed Hyperlink" xfId="779"/>
    <cellStyle name="Followed Hyperlink" xfId="780"/>
    <cellStyle name="Followed Hyperlink" xfId="781"/>
    <cellStyle name="Followed Hyperlink" xfId="782"/>
    <cellStyle name="Followed Hyperlink" xfId="783"/>
    <cellStyle name="Followed Hyperlink" xfId="784"/>
    <cellStyle name="Followed Hyperlink" xfId="785"/>
    <cellStyle name="Followed Hyperlink" xfId="786"/>
    <cellStyle name="Followed Hyperlink" xfId="787"/>
    <cellStyle name="Followed Hyperlink" xfId="788"/>
    <cellStyle name="Followed Hyperlink" xfId="789"/>
    <cellStyle name="Followed Hyperlink" xfId="790"/>
    <cellStyle name="Followed Hyperlink" xfId="791"/>
    <cellStyle name="Followed Hyperlink" xfId="792"/>
    <cellStyle name="Followed Hyperlink" xfId="793"/>
    <cellStyle name="Followed Hyperlink" xfId="794"/>
    <cellStyle name="Followed Hyperlink" xfId="795"/>
    <cellStyle name="Followed Hyperlink" xfId="796"/>
    <cellStyle name="Followed Hyperlink" xfId="797"/>
    <cellStyle name="Followed Hyperlink" xfId="798"/>
    <cellStyle name="Followed Hyperlink" xfId="799"/>
    <cellStyle name="Followed Hyperlink" xfId="800"/>
    <cellStyle name="Followed Hyperlink" xfId="801"/>
    <cellStyle name="Followed Hyperlink" xfId="802"/>
    <cellStyle name="Followed Hyperlink" xfId="803"/>
    <cellStyle name="Followed Hyperlink" xfId="804"/>
    <cellStyle name="Followed Hyperlink" xfId="805"/>
    <cellStyle name="Followed Hyperlink" xfId="806"/>
    <cellStyle name="Followed Hyperlink" xfId="807"/>
    <cellStyle name="Followed Hyperlink" xfId="808"/>
    <cellStyle name="Followed Hyperlink" xfId="809"/>
    <cellStyle name="Followed Hyperlink" xfId="810"/>
    <cellStyle name="Followed Hyperlink" xfId="811"/>
    <cellStyle name="Followed Hyperlink" xfId="812"/>
    <cellStyle name="Followed Hyperlink" xfId="813"/>
    <cellStyle name="Followed Hyperlink" xfId="814"/>
    <cellStyle name="Followed Hyperlink" xfId="815"/>
    <cellStyle name="Followed Hyperlink" xfId="816"/>
    <cellStyle name="Followed Hyperlink" xfId="817"/>
    <cellStyle name="Followed Hyperlink" xfId="818"/>
    <cellStyle name="Followed Hyperlink" xfId="819"/>
    <cellStyle name="Followed Hyperlink" xfId="820"/>
    <cellStyle name="Followed Hyperlink" xfId="821"/>
    <cellStyle name="Followed Hyperlink" xfId="822"/>
    <cellStyle name="Followed Hyperlink" xfId="823"/>
    <cellStyle name="Followed Hyperlink" xfId="824"/>
    <cellStyle name="Followed Hyperlink" xfId="825"/>
    <cellStyle name="Followed Hyperlink" xfId="826"/>
    <cellStyle name="Followed Hyperlink" xfId="827"/>
    <cellStyle name="Followed Hyperlink" xfId="828"/>
    <cellStyle name="Followed Hyperlink" xfId="829"/>
    <cellStyle name="Followed Hyperlink" xfId="830"/>
    <cellStyle name="Followed Hyperlink" xfId="831"/>
    <cellStyle name="Followed Hyperlink" xfId="832"/>
    <cellStyle name="Followed Hyperlink" xfId="833"/>
    <cellStyle name="Followed Hyperlink" xfId="834"/>
    <cellStyle name="Followed Hyperlink" xfId="835"/>
    <cellStyle name="Followed Hyperlink" xfId="836"/>
    <cellStyle name="Followed Hyperlink" xfId="837"/>
    <cellStyle name="Followed Hyperlink" xfId="838"/>
    <cellStyle name="Followed Hyperlink" xfId="839"/>
    <cellStyle name="Followed Hyperlink" xfId="840"/>
    <cellStyle name="Followed Hyperlink" xfId="841"/>
    <cellStyle name="Followed Hyperlink" xfId="842"/>
    <cellStyle name="Followed Hyperlink" xfId="843"/>
    <cellStyle name="Followed Hyperlink" xfId="844"/>
    <cellStyle name="Followed Hyperlink" xfId="845"/>
    <cellStyle name="Followed Hyperlink" xfId="846"/>
    <cellStyle name="Followed Hyperlink" xfId="847"/>
    <cellStyle name="Followed Hyperlink" xfId="848"/>
    <cellStyle name="Followed Hyperlink" xfId="849"/>
    <cellStyle name="Followed Hyperlink" xfId="850"/>
    <cellStyle name="Followed Hyperlink" xfId="851"/>
    <cellStyle name="Followed Hyperlink" xfId="852"/>
    <cellStyle name="Followed Hyperlink" xfId="853"/>
    <cellStyle name="Followed Hyperlink" xfId="854"/>
    <cellStyle name="Followed Hyperlink" xfId="855"/>
    <cellStyle name="Followed Hyperlink" xfId="856"/>
    <cellStyle name="Followed Hyperlink" xfId="857"/>
    <cellStyle name="Followed Hyperlink" xfId="858"/>
    <cellStyle name="Followed Hyperlink" xfId="859"/>
    <cellStyle name="Followed Hyperlink" xfId="860"/>
    <cellStyle name="Followed Hyperlink" xfId="861"/>
    <cellStyle name="Followed Hyperlink" xfId="862"/>
    <cellStyle name="Followed Hyperlink" xfId="863"/>
    <cellStyle name="Followed Hyperlink" xfId="864"/>
    <cellStyle name="Followed Hyperlink" xfId="865"/>
    <cellStyle name="Followed Hyperlink" xfId="866"/>
    <cellStyle name="Followed Hyperlink" xfId="867"/>
    <cellStyle name="Followed Hyperlink" xfId="868"/>
    <cellStyle name="Followed Hyperlink" xfId="869"/>
    <cellStyle name="Followed Hyperlink" xfId="870"/>
    <cellStyle name="Followed Hyperlink" xfId="871"/>
    <cellStyle name="Followed Hyperlink" xfId="872"/>
    <cellStyle name="Followed Hyperlink" xfId="873"/>
    <cellStyle name="Followed Hyperlink" xfId="874"/>
    <cellStyle name="Followed Hyperlink" xfId="875"/>
    <cellStyle name="Followed Hyperlink" xfId="876"/>
    <cellStyle name="Followed Hyperlink" xfId="877"/>
    <cellStyle name="Followed Hyperlink" xfId="878"/>
    <cellStyle name="Followed Hyperlink" xfId="879"/>
    <cellStyle name="Followed Hyperlink" xfId="880"/>
    <cellStyle name="Followed Hyperlink" xfId="881"/>
    <cellStyle name="Followed Hyperlink" xfId="882"/>
    <cellStyle name="Followed Hyperlink" xfId="883"/>
    <cellStyle name="Followed Hyperlink" xfId="884"/>
    <cellStyle name="Followed Hyperlink" xfId="885"/>
    <cellStyle name="Followed Hyperlink" xfId="886"/>
    <cellStyle name="Followed Hyperlink" xfId="887"/>
    <cellStyle name="Followed Hyperlink" xfId="888"/>
    <cellStyle name="Followed Hyperlink" xfId="889"/>
    <cellStyle name="Followed Hyperlink" xfId="890"/>
    <cellStyle name="Followed Hyperlink" xfId="891"/>
    <cellStyle name="Followed Hyperlink" xfId="892"/>
    <cellStyle name="Followed Hyperlink" xfId="893"/>
    <cellStyle name="Followed Hyperlink" xfId="894"/>
    <cellStyle name="Followed Hyperlink" xfId="895"/>
    <cellStyle name="Followed Hyperlink" xfId="896"/>
    <cellStyle name="Followed Hyperlink" xfId="897"/>
    <cellStyle name="Followed Hyperlink" xfId="898"/>
    <cellStyle name="Followed Hyperlink" xfId="899"/>
    <cellStyle name="Followed Hyperlink" xfId="900"/>
    <cellStyle name="Followed Hyperlink" xfId="901"/>
    <cellStyle name="Followed Hyperlink" xfId="902"/>
    <cellStyle name="Followed Hyperlink" xfId="903"/>
    <cellStyle name="Followed Hyperlink" xfId="904"/>
    <cellStyle name="Followed Hyperlink" xfId="905"/>
    <cellStyle name="Followed Hyperlink" xfId="906"/>
    <cellStyle name="Followed Hyperlink" xfId="907"/>
    <cellStyle name="Followed Hyperlink" xfId="908"/>
    <cellStyle name="Followed Hyperlink" xfId="909"/>
    <cellStyle name="Followed Hyperlink" xfId="910"/>
    <cellStyle name="Followed Hyperlink" xfId="911"/>
    <cellStyle name="Followed Hyperlink" xfId="912"/>
    <cellStyle name="Followed Hyperlink" xfId="913"/>
    <cellStyle name="Followed Hyperlink" xfId="914"/>
    <cellStyle name="Followed Hyperlink" xfId="915"/>
    <cellStyle name="Followed Hyperlink" xfId="916"/>
    <cellStyle name="Followed Hyperlink" xfId="917"/>
    <cellStyle name="Followed Hyperlink" xfId="918"/>
    <cellStyle name="Followed Hyperlink" xfId="919"/>
    <cellStyle name="Followed Hyperlink" xfId="920"/>
    <cellStyle name="Followed Hyperlink" xfId="921"/>
    <cellStyle name="Followed Hyperlink" xfId="922"/>
    <cellStyle name="Followed Hyperlink" xfId="923"/>
    <cellStyle name="Followed Hyperlink" xfId="924"/>
    <cellStyle name="Followed Hyperlink" xfId="925"/>
    <cellStyle name="Followed Hyperlink" xfId="926"/>
    <cellStyle name="Followed Hyperlink" xfId="927"/>
    <cellStyle name="Followed Hyperlink" xfId="928"/>
    <cellStyle name="Followed Hyperlink" xfId="929"/>
    <cellStyle name="Followed Hyperlink" xfId="930"/>
    <cellStyle name="Followed Hyperlink" xfId="931"/>
    <cellStyle name="Followed Hyperlink" xfId="932"/>
    <cellStyle name="Followed Hyperlink" xfId="933"/>
    <cellStyle name="Followed Hyperlink" xfId="934"/>
    <cellStyle name="Followed Hyperlink" xfId="935"/>
    <cellStyle name="Followed Hyperlink" xfId="936"/>
    <cellStyle name="Followed Hyperlink" xfId="937"/>
    <cellStyle name="Followed Hyperlink" xfId="938"/>
    <cellStyle name="Followed Hyperlink" xfId="939"/>
    <cellStyle name="Followed Hyperlink" xfId="940"/>
    <cellStyle name="Followed Hyperlink" xfId="941"/>
    <cellStyle name="Followed Hyperlink" xfId="942"/>
    <cellStyle name="Followed Hyperlink" xfId="943"/>
    <cellStyle name="Followed Hyperlink" xfId="944"/>
    <cellStyle name="Followed Hyperlink" xfId="945"/>
    <cellStyle name="Followed Hyperlink" xfId="946"/>
    <cellStyle name="Followed Hyperlink" xfId="947"/>
    <cellStyle name="Followed Hyperlink" xfId="948"/>
    <cellStyle name="Followed Hyperlink" xfId="949"/>
    <cellStyle name="Followed Hyperlink" xfId="950"/>
    <cellStyle name="Followed Hyperlink" xfId="951"/>
    <cellStyle name="Followed Hyperlink" xfId="952"/>
    <cellStyle name="Followed Hyperlink" xfId="953"/>
    <cellStyle name="Followed Hyperlink" xfId="954"/>
    <cellStyle name="Followed Hyperlink" xfId="955"/>
    <cellStyle name="Followed Hyperlink" xfId="956"/>
    <cellStyle name="Followed Hyperlink" xfId="957"/>
    <cellStyle name="Followed Hyperlink" xfId="958"/>
    <cellStyle name="Followed Hyperlink" xfId="959"/>
    <cellStyle name="Followed Hyperlink" xfId="960"/>
    <cellStyle name="Followed Hyperlink" xfId="961"/>
    <cellStyle name="Followed Hyperlink" xfId="962"/>
    <cellStyle name="Followed Hyperlink" xfId="963"/>
    <cellStyle name="Followed Hyperlink" xfId="964"/>
    <cellStyle name="Followed Hyperlink" xfId="965"/>
    <cellStyle name="Followed Hyperlink" xfId="966"/>
    <cellStyle name="Followed Hyperlink" xfId="967"/>
    <cellStyle name="Followed Hyperlink" xfId="968"/>
    <cellStyle name="Followed Hyperlink" xfId="969"/>
    <cellStyle name="Followed Hyperlink" xfId="970"/>
    <cellStyle name="Followed Hyperlink" xfId="971"/>
    <cellStyle name="Followed Hyperlink" xfId="972"/>
    <cellStyle name="Followed Hyperlink" xfId="973"/>
    <cellStyle name="Followed Hyperlink" xfId="974"/>
    <cellStyle name="Followed Hyperlink" xfId="975"/>
    <cellStyle name="Followed Hyperlink" xfId="976"/>
    <cellStyle name="Followed Hyperlink" xfId="977"/>
    <cellStyle name="Followed Hyperlink" xfId="978"/>
    <cellStyle name="Followed Hyperlink" xfId="979"/>
    <cellStyle name="Followed Hyperlink" xfId="980"/>
    <cellStyle name="Followed Hyperlink" xfId="981"/>
    <cellStyle name="Followed Hyperlink" xfId="982"/>
    <cellStyle name="Followed Hyperlink" xfId="983"/>
    <cellStyle name="Followed Hyperlink" xfId="984"/>
    <cellStyle name="Followed Hyperlink" xfId="985"/>
    <cellStyle name="Followed Hyperlink" xfId="986"/>
    <cellStyle name="Followed Hyperlink" xfId="987"/>
    <cellStyle name="Followed Hyperlink" xfId="988"/>
    <cellStyle name="Followed Hyperlink" xfId="989"/>
    <cellStyle name="Followed Hyperlink" xfId="990"/>
    <cellStyle name="Followed Hyperlink" xfId="991"/>
    <cellStyle name="Followed Hyperlink" xfId="992"/>
    <cellStyle name="Followed Hyperlink" xfId="993"/>
    <cellStyle name="Followed Hyperlink" xfId="994"/>
    <cellStyle name="Followed Hyperlink" xfId="995"/>
    <cellStyle name="Followed Hyperlink" xfId="996"/>
    <cellStyle name="Followed Hyperlink" xfId="997"/>
    <cellStyle name="Followed Hyperlink" xfId="998"/>
    <cellStyle name="Followed Hyperlink" xfId="999"/>
    <cellStyle name="Followed Hyperlink" xfId="1000"/>
    <cellStyle name="Followed Hyperlink" xfId="1001"/>
    <cellStyle name="Followed Hyperlink" xfId="1002"/>
    <cellStyle name="Followed Hyperlink" xfId="1003"/>
    <cellStyle name="Followed Hyperlink" xfId="1004"/>
    <cellStyle name="Followed Hyperlink" xfId="1005"/>
    <cellStyle name="Followed Hyperlink" xfId="1006"/>
    <cellStyle name="Followed Hyperlink" xfId="1007"/>
    <cellStyle name="Followed Hyperlink" xfId="1008"/>
    <cellStyle name="Followed Hyperlink" xfId="1009"/>
    <cellStyle name="Followed Hyperlink" xfId="1010"/>
    <cellStyle name="Followed Hyperlink" xfId="1011"/>
    <cellStyle name="Followed Hyperlink" xfId="1012"/>
    <cellStyle name="Followed Hyperlink" xfId="1013"/>
    <cellStyle name="Followed Hyperlink" xfId="1014"/>
    <cellStyle name="Followed Hyperlink" xfId="1015"/>
    <cellStyle name="Followed Hyperlink" xfId="1016"/>
    <cellStyle name="Followed Hyperlink" xfId="1017"/>
    <cellStyle name="Followed Hyperlink" xfId="1018"/>
    <cellStyle name="Followed Hyperlink" xfId="1019"/>
    <cellStyle name="Followed Hyperlink" xfId="1020"/>
    <cellStyle name="Followed Hyperlink" xfId="1021"/>
    <cellStyle name="Followed Hyperlink" xfId="1022"/>
    <cellStyle name="Followed Hyperlink" xfId="1023"/>
    <cellStyle name="Followed Hyperlink" xfId="1024"/>
    <cellStyle name="Followed Hyperlink" xfId="1025"/>
    <cellStyle name="Followed Hyperlink" xfId="1026"/>
    <cellStyle name="Followed Hyperlink" xfId="1027"/>
    <cellStyle name="Followed Hyperlink" xfId="1028"/>
    <cellStyle name="Followed Hyperlink" xfId="1029"/>
    <cellStyle name="Followed Hyperlink" xfId="1030"/>
    <cellStyle name="Followed Hyperlink" xfId="1031"/>
    <cellStyle name="Followed Hyperlink" xfId="1032"/>
    <cellStyle name="Followed Hyperlink" xfId="1033"/>
    <cellStyle name="Followed Hyperlink" xfId="1034"/>
    <cellStyle name="Followed Hyperlink" xfId="1035"/>
    <cellStyle name="Followed Hyperlink" xfId="1036"/>
    <cellStyle name="Followed Hyperlink" xfId="1037"/>
    <cellStyle name="Followed Hyperlink" xfId="1038"/>
    <cellStyle name="Followed Hyperlink" xfId="1039"/>
    <cellStyle name="Followed Hyperlink" xfId="1040"/>
    <cellStyle name="Followed Hyperlink" xfId="1041"/>
    <cellStyle name="Followed Hyperlink" xfId="1042"/>
    <cellStyle name="Followed Hyperlink" xfId="1043"/>
    <cellStyle name="Followed Hyperlink" xfId="1044"/>
    <cellStyle name="Followed Hyperlink" xfId="1045"/>
    <cellStyle name="Followed Hyperlink" xfId="1046"/>
    <cellStyle name="Followed Hyperlink" xfId="1047"/>
    <cellStyle name="Followed Hyperlink" xfId="1048"/>
    <cellStyle name="Followed Hyperlink" xfId="1049"/>
    <cellStyle name="Followed Hyperlink" xfId="1050"/>
    <cellStyle name="Followed Hyperlink" xfId="1051"/>
    <cellStyle name="Followed Hyperlink" xfId="1052"/>
    <cellStyle name="Followed Hyperlink" xfId="1053"/>
    <cellStyle name="Followed Hyperlink" xfId="1054"/>
    <cellStyle name="Followed Hyperlink" xfId="1055"/>
    <cellStyle name="Followed Hyperlink" xfId="1056"/>
    <cellStyle name="Followed Hyperlink" xfId="1057"/>
    <cellStyle name="Followed Hyperlink" xfId="1058"/>
    <cellStyle name="Followed Hyperlink" xfId="1059"/>
    <cellStyle name="Followed Hyperlink" xfId="1060"/>
    <cellStyle name="Followed Hyperlink" xfId="1061"/>
    <cellStyle name="Followed Hyperlink" xfId="1062"/>
    <cellStyle name="Followed Hyperlink" xfId="1063"/>
    <cellStyle name="Followed Hyperlink" xfId="1064"/>
    <cellStyle name="Followed Hyperlink" xfId="1065"/>
    <cellStyle name="Followed Hyperlink" xfId="1066"/>
    <cellStyle name="Followed Hyperlink" xfId="1067"/>
    <cellStyle name="Followed Hyperlink" xfId="1068"/>
    <cellStyle name="Followed Hyperlink" xfId="1069"/>
    <cellStyle name="Followed Hyperlink" xfId="1070"/>
    <cellStyle name="Followed Hyperlink" xfId="1071"/>
    <cellStyle name="Followed Hyperlink" xfId="1072"/>
    <cellStyle name="Followed Hyperlink" xfId="1073"/>
    <cellStyle name="Followed Hyperlink" xfId="1074"/>
    <cellStyle name="Followed Hyperlink" xfId="1075"/>
    <cellStyle name="Followed Hyperlink" xfId="1076"/>
    <cellStyle name="Followed Hyperlink" xfId="1077"/>
    <cellStyle name="Followed Hyperlink" xfId="1078"/>
    <cellStyle name="Followed Hyperlink" xfId="1079"/>
    <cellStyle name="Followed Hyperlink" xfId="1080"/>
    <cellStyle name="Followed Hyperlink" xfId="1081"/>
    <cellStyle name="Followed Hyperlink" xfId="1082"/>
    <cellStyle name="Followed Hyperlink" xfId="1083"/>
    <cellStyle name="Followed Hyperlink" xfId="1084"/>
    <cellStyle name="Followed Hyperlink" xfId="1085"/>
    <cellStyle name="Followed Hyperlink" xfId="1086"/>
    <cellStyle name="Followed Hyperlink" xfId="1087"/>
    <cellStyle name="Followed Hyperlink" xfId="1088"/>
    <cellStyle name="Followed Hyperlink" xfId="1089"/>
    <cellStyle name="Followed Hyperlink" xfId="1090"/>
    <cellStyle name="Followed Hyperlink" xfId="1091"/>
    <cellStyle name="Followed Hyperlink" xfId="1092"/>
    <cellStyle name="Followed Hyperlink" xfId="1093"/>
    <cellStyle name="Followed Hyperlink" xfId="1094"/>
    <cellStyle name="Followed Hyperlink" xfId="1095"/>
    <cellStyle name="Followed Hyperlink" xfId="1096"/>
    <cellStyle name="Followed Hyperlink" xfId="1097"/>
    <cellStyle name="Followed Hyperlink" xfId="1098"/>
    <cellStyle name="Followed Hyperlink" xfId="1099"/>
    <cellStyle name="Followed Hyperlink" xfId="1100"/>
    <cellStyle name="Followed Hyperlink" xfId="1101"/>
    <cellStyle name="Followed Hyperlink" xfId="1102"/>
    <cellStyle name="Followed Hyperlink" xfId="1103"/>
    <cellStyle name="Followed Hyperlink" xfId="1104"/>
    <cellStyle name="Followed Hyperlink" xfId="1105"/>
    <cellStyle name="Followed Hyperlink" xfId="1106"/>
    <cellStyle name="Followed Hyperlink" xfId="1107"/>
    <cellStyle name="Followed Hyperlink" xfId="1108"/>
    <cellStyle name="Followed Hyperlink" xfId="1109"/>
    <cellStyle name="Followed Hyperlink" xfId="1110"/>
    <cellStyle name="Followed Hyperlink" xfId="1111"/>
    <cellStyle name="Followed Hyperlink" xfId="1112"/>
    <cellStyle name="Followed Hyperlink" xfId="1113"/>
    <cellStyle name="Followed Hyperlink" xfId="1114"/>
    <cellStyle name="Followed Hyperlink" xfId="1115"/>
    <cellStyle name="Followed Hyperlink" xfId="1116"/>
    <cellStyle name="Followed Hyperlink" xfId="1117"/>
    <cellStyle name="Followed Hyperlink" xfId="1118"/>
    <cellStyle name="Followed Hyperlink" xfId="1119"/>
    <cellStyle name="Followed Hyperlink" xfId="1120"/>
    <cellStyle name="Followed Hyperlink" xfId="1121"/>
    <cellStyle name="Followed Hyperlink" xfId="1122"/>
    <cellStyle name="Followed Hyperlink" xfId="1123"/>
    <cellStyle name="Followed Hyperlink" xfId="1124"/>
    <cellStyle name="Followed Hyperlink" xfId="1125"/>
    <cellStyle name="Followed Hyperlink" xfId="1126"/>
    <cellStyle name="Followed Hyperlink" xfId="1127"/>
    <cellStyle name="Followed Hyperlink" xfId="1128"/>
    <cellStyle name="Followed Hyperlink" xfId="1129"/>
    <cellStyle name="Followed Hyperlink" xfId="1130"/>
    <cellStyle name="Followed Hyperlink" xfId="1131"/>
    <cellStyle name="Followed Hyperlink" xfId="1132"/>
    <cellStyle name="Followed Hyperlink" xfId="1133"/>
    <cellStyle name="Followed Hyperlink" xfId="1134"/>
    <cellStyle name="Followed Hyperlink" xfId="1135"/>
    <cellStyle name="Followed Hyperlink" xfId="1136"/>
    <cellStyle name="Followed Hyperlink" xfId="1137"/>
    <cellStyle name="Followed Hyperlink" xfId="1138"/>
    <cellStyle name="Followed Hyperlink" xfId="1139"/>
    <cellStyle name="Followed Hyperlink" xfId="1140"/>
    <cellStyle name="Followed Hyperlink" xfId="1141"/>
    <cellStyle name="Followed Hyperlink" xfId="1142"/>
    <cellStyle name="Followed Hyperlink" xfId="1143"/>
    <cellStyle name="Comma 2 2" xfId="1144"/>
    <cellStyle name="Currency 2" xfId="1145"/>
    <cellStyle name="Normal 2 2" xfId="1146"/>
    <cellStyle name="Followed Hyperlink" xfId="1147"/>
    <cellStyle name="Followed Hyperlink" xfId="1148"/>
    <cellStyle name="Followed Hyperlink" xfId="1149"/>
    <cellStyle name="Followed Hyperlink" xfId="1150"/>
    <cellStyle name="Followed Hyperlink" xfId="1151"/>
    <cellStyle name="Followed Hyperlink" xfId="1152"/>
    <cellStyle name="Followed Hyperlink" xfId="1153"/>
    <cellStyle name="Followed Hyperlink" xfId="1154"/>
    <cellStyle name="Followed Hyperlink" xfId="1155"/>
    <cellStyle name="Followed Hyperlink" xfId="1156"/>
    <cellStyle name="Followed Hyperlink" xfId="1157"/>
    <cellStyle name="Followed Hyperlink" xfId="1158"/>
    <cellStyle name="Followed Hyperlink" xfId="1159"/>
    <cellStyle name="Followed Hyperlink" xfId="1160"/>
    <cellStyle name="Followed Hyperlink" xfId="1161"/>
    <cellStyle name="Followed Hyperlink" xfId="1162"/>
    <cellStyle name="Followed Hyperlink" xfId="1163"/>
    <cellStyle name="Followed Hyperlink" xfId="1164"/>
    <cellStyle name="Followed Hyperlink" xfId="1165"/>
    <cellStyle name="Followed Hyperlink" xfId="1166"/>
    <cellStyle name="Followed Hyperlink" xfId="1167"/>
    <cellStyle name="Followed Hyperlink" xfId="1168"/>
    <cellStyle name="Followed Hyperlink" xfId="1169"/>
    <cellStyle name="Followed Hyperlink" xfId="1170"/>
    <cellStyle name="Followed Hyperlink" xfId="1171"/>
    <cellStyle name="Followed Hyperlink" xfId="1172"/>
    <cellStyle name="Followed Hyperlink" xfId="1173"/>
    <cellStyle name="Followed Hyperlink" xfId="1174"/>
    <cellStyle name="Followed Hyperlink" xfId="1175"/>
    <cellStyle name="Followed Hyperlink" xfId="1176"/>
    <cellStyle name="Followed Hyperlink" xfId="1177"/>
    <cellStyle name="Followed Hyperlink" xfId="1178"/>
    <cellStyle name="Followed Hyperlink" xfId="1179"/>
    <cellStyle name="Followed Hyperlink" xfId="1180"/>
    <cellStyle name="Followed Hyperlink" xfId="1181"/>
    <cellStyle name="Followed Hyperlink" xfId="1182"/>
    <cellStyle name="Followed Hyperlink" xfId="1183"/>
    <cellStyle name="Followed Hyperlink" xfId="1184"/>
    <cellStyle name="Followed Hyperlink" xfId="1185"/>
    <cellStyle name="Followed Hyperlink" xfId="1186"/>
    <cellStyle name="Followed Hyperlink" xfId="1187"/>
    <cellStyle name="Followed Hyperlink" xfId="1188"/>
    <cellStyle name="Followed Hyperlink" xfId="1189"/>
    <cellStyle name="Followed Hyperlink" xfId="1190"/>
    <cellStyle name="Followed Hyperlink" xfId="1191"/>
    <cellStyle name="Followed Hyperlink" xfId="1192"/>
    <cellStyle name="Followed Hyperlink" xfId="1193"/>
    <cellStyle name="Followed Hyperlink" xfId="1194"/>
    <cellStyle name="Followed Hyperlink" xfId="1195"/>
    <cellStyle name="Followed Hyperlink" xfId="1196"/>
    <cellStyle name="Followed Hyperlink" xfId="1197"/>
    <cellStyle name="Followed Hyperlink" xfId="1198"/>
    <cellStyle name="Followed Hyperlink" xfId="1199"/>
    <cellStyle name="Followed Hyperlink" xfId="1200"/>
    <cellStyle name="Followed Hyperlink" xfId="1201"/>
    <cellStyle name="Followed Hyperlink" xfId="1202"/>
    <cellStyle name="Followed Hyperlink" xfId="1203"/>
    <cellStyle name="Followed Hyperlink" xfId="1204"/>
    <cellStyle name="Followed Hyperlink" xfId="1205"/>
    <cellStyle name="Followed Hyperlink" xfId="1206"/>
    <cellStyle name="Followed Hyperlink" xfId="1207"/>
    <cellStyle name="Followed Hyperlink" xfId="1208"/>
    <cellStyle name="Followed Hyperlink" xfId="1209"/>
    <cellStyle name="Followed Hyperlink" xfId="1210"/>
    <cellStyle name="Followed Hyperlink" xfId="1211"/>
    <cellStyle name="Followed Hyperlink" xfId="1212"/>
    <cellStyle name="Followed Hyperlink" xfId="1213"/>
    <cellStyle name="Followed Hyperlink" xfId="1214"/>
    <cellStyle name="Followed Hyperlink" xfId="1215"/>
    <cellStyle name="Followed Hyperlink" xfId="1216"/>
    <cellStyle name="Followed Hyperlink" xfId="1217"/>
    <cellStyle name="Followed Hyperlink" xfId="1218"/>
    <cellStyle name="Followed Hyperlink" xfId="1219"/>
    <cellStyle name="Followed Hyperlink" xfId="1220"/>
    <cellStyle name="Followed Hyperlink" xfId="1221"/>
    <cellStyle name="Followed Hyperlink" xfId="1222"/>
    <cellStyle name="Followed Hyperlink" xfId="1223"/>
    <cellStyle name="Followed Hyperlink" xfId="1224"/>
    <cellStyle name="Comma 2 3" xfId="1225"/>
    <cellStyle name="Currency 3" xfId="1226"/>
    <cellStyle name="Comma 3" xfId="1227"/>
    <cellStyle name="Followed Hyperlink" xfId="1228"/>
    <cellStyle name="Followed Hyperlink" xfId="1229"/>
    <cellStyle name="Followed Hyperlink" xfId="1230"/>
    <cellStyle name="Followed Hyperlink" xfId="1231"/>
    <cellStyle name="Followed Hyperlink" xfId="1232"/>
    <cellStyle name="Followed Hyperlink" xfId="1233"/>
    <cellStyle name="Followed Hyperlink" xfId="1234"/>
    <cellStyle name="Followed Hyperlink" xfId="1235"/>
    <cellStyle name="Followed Hyperlink" xfId="1236"/>
    <cellStyle name="Followed Hyperlink" xfId="1237"/>
    <cellStyle name="Followed Hyperlink" xfId="1238"/>
    <cellStyle name="Followed Hyperlink" xfId="1239"/>
    <cellStyle name="Followed Hyperlink" xfId="1240"/>
    <cellStyle name="Followed Hyperlink" xfId="1241"/>
    <cellStyle name="Normal 2 2 2" xfId="1242"/>
    <cellStyle name="Comma 2 3 2" xfId="1243"/>
    <cellStyle name="Comma 2 4" xfId="1244"/>
    <cellStyle name="Normal 3 2" xfId="1245"/>
    <cellStyle name="Comma 2 2 2" xfId="1246"/>
    <cellStyle name="Currency 2 2" xfId="1247"/>
    <cellStyle name="Normal 2 2 2 2" xfId="1248"/>
    <cellStyle name="Comma 2 4 2" xfId="1249"/>
    <cellStyle name="Percent 2" xfId="1250"/>
    <cellStyle name="Comma 2 2 2 2" xfId="1251"/>
    <cellStyle name="Comma 2 4 2 2" xfId="1252"/>
    <cellStyle name="Followed Hyperlink" xfId="1253"/>
    <cellStyle name="Followed Hyperlink" xfId="1254"/>
    <cellStyle name="Followed Hyperlink" xfId="1255"/>
    <cellStyle name="Followed Hyperlink" xfId="1256"/>
    <cellStyle name="Followed Hyperlink" xfId="1257"/>
    <cellStyle name="Followed Hyperlink" xfId="1258"/>
    <cellStyle name="Followed Hyperlink" xfId="1259"/>
    <cellStyle name="Followed Hyperlink" xfId="1260"/>
    <cellStyle name="Followed Hyperlink" xfId="1261"/>
    <cellStyle name="Followed Hyperlink" xfId="1262"/>
    <cellStyle name="Followed Hyperlink" xfId="1263"/>
    <cellStyle name="Followed Hyperlink" xfId="1264"/>
    <cellStyle name="Followed Hyperlink" xfId="1265"/>
    <cellStyle name="Followed Hyperlink" xfId="1266"/>
    <cellStyle name="Comma 4" xfId="1267"/>
    <cellStyle name="Normal 2 3" xfId="1268"/>
    <cellStyle name="Comma 2 5" xfId="1269"/>
    <cellStyle name="Comma 3 2" xfId="1270"/>
    <cellStyle name="Normal 5" xfId="1271"/>
    <cellStyle name="Comma 2 2 3" xfId="1272"/>
    <cellStyle name="Normal 2 2 3" xfId="1273"/>
    <cellStyle name="Currency 3 2" xfId="1274"/>
    <cellStyle name="Normal 2 3 2" xfId="1275"/>
    <cellStyle name="Comma 4 2" xfId="1276"/>
    <cellStyle name="Comma 4 3" xfId="1277"/>
    <cellStyle name="Comma 4 4" xfId="1278"/>
    <cellStyle name="Comma 4 5" xfId="1279"/>
    <cellStyle name="Обычный 3" xfId="1280"/>
    <cellStyle name="Normal 2 3 3" xfId="1281"/>
    <cellStyle name="Comma 4 6" xfId="1282"/>
    <cellStyle name="Comma 4 7" xfId="1283"/>
    <cellStyle name="Normal 6" xfId="1284"/>
    <cellStyle name="Currency 4" xfId="1285"/>
    <cellStyle name="Comma 5" xfId="1286"/>
    <cellStyle name="Comma 2 2 2 3" xfId="1287"/>
    <cellStyle name="Comma 2 2 2 3 2" xfId="1288"/>
    <cellStyle name="Comma 2 2 2 3 2 2" xfId="1289"/>
    <cellStyle name="Comma 2 2 3 2" xfId="1290"/>
    <cellStyle name="Comma 2 2 3 2 2" xfId="1291"/>
    <cellStyle name="Comma 2 3 3" xfId="1292"/>
    <cellStyle name="Comma 2 3 3 2" xfId="1293"/>
    <cellStyle name="Comma 2 3 3 2 2" xfId="1294"/>
    <cellStyle name="Comma 2 4 3" xfId="1295"/>
    <cellStyle name="Comma 2 4 3 2" xfId="1296"/>
    <cellStyle name="Comma 2 4 3 2 2" xfId="1297"/>
    <cellStyle name="Comma 2 4 4" xfId="1298"/>
    <cellStyle name="Comma 2 4 4 2" xfId="1299"/>
    <cellStyle name="Comma 2 4 4 2 2" xfId="1300"/>
    <cellStyle name="Comma 2 4 5" xfId="1301"/>
    <cellStyle name="Comma 2 4 5 2" xfId="1302"/>
    <cellStyle name="Comma 2 4 5 2 2" xfId="1303"/>
    <cellStyle name="Currency 2 3" xfId="1304"/>
    <cellStyle name="Currency 5" xfId="1305"/>
    <cellStyle name="Currency 6" xfId="1306"/>
    <cellStyle name="Hyperlink 2" xfId="1307"/>
    <cellStyle name="Normal 10" xfId="1308"/>
    <cellStyle name="Normal 2 2 3 2" xfId="1309"/>
    <cellStyle name="Normal 2 2 3 2 2" xfId="1310"/>
    <cellStyle name="Normal 2 2_MCXETA yazarma- Copy" xfId="1311"/>
    <cellStyle name="Normal 2_---SUL--- GORI-HOSPITALI-BOLO" xfId="1312"/>
    <cellStyle name="Normal 30" xfId="1313"/>
    <cellStyle name="Normal 6 2" xfId="1314"/>
    <cellStyle name="Normal 7" xfId="1315"/>
    <cellStyle name="Normal 8" xfId="1316"/>
    <cellStyle name="Normal 9" xfId="1317"/>
    <cellStyle name="Normal 11" xfId="1318"/>
    <cellStyle name="Normal 12" xfId="1319"/>
    <cellStyle name="Normal 13" xfId="1320"/>
    <cellStyle name="Normal 14" xfId="1321"/>
    <cellStyle name="Normal 15" xfId="1322"/>
    <cellStyle name="Normal 16" xfId="1323"/>
    <cellStyle name="Normal 17" xfId="1324"/>
    <cellStyle name="Normal 18" xfId="1325"/>
    <cellStyle name="Normal 19" xfId="1326"/>
    <cellStyle name="Normal 20" xfId="1327"/>
    <cellStyle name="Normal 21" xfId="1328"/>
    <cellStyle name="Normal 22" xfId="1329"/>
    <cellStyle name="Normal 23" xfId="1330"/>
    <cellStyle name="Comma 6" xfId="1331"/>
    <cellStyle name="Normal 24" xfId="1332"/>
    <cellStyle name="normální 2" xfId="1333"/>
    <cellStyle name="procent 2" xfId="1334"/>
    <cellStyle name="Обычный_HP1100 V7.0_KONVERTOR_Приват_25.06.2009" xfId="1335"/>
    <cellStyle name="Normal 25" xfId="1336"/>
    <cellStyle name="Currency 7" xfId="1337"/>
    <cellStyle name="Comma 7" xfId="1338"/>
    <cellStyle name="Normal 26" xfId="1339"/>
    <cellStyle name="Normal 27" xfId="1340"/>
    <cellStyle name="Normal 28" xfId="1341"/>
    <cellStyle name="Normal 29" xfId="1342"/>
    <cellStyle name="Normal 31" xfId="1343"/>
    <cellStyle name="Normal 32" xfId="1344"/>
    <cellStyle name="Normal 33" xfId="1345"/>
    <cellStyle name="Normal 34" xfId="1346"/>
    <cellStyle name="Normal 35" xfId="1347"/>
    <cellStyle name="Normal 36" xfId="1348"/>
    <cellStyle name="Normal 37" xfId="1349"/>
    <cellStyle name="Normal 38" xfId="1350"/>
    <cellStyle name="Normal 39" xfId="1351"/>
    <cellStyle name="Normal 40" xfId="1352"/>
    <cellStyle name="Normal 41" xfId="1353"/>
    <cellStyle name="Normal 42" xfId="1354"/>
    <cellStyle name="Normal 43" xfId="1355"/>
    <cellStyle name="Normal 44" xfId="1356"/>
    <cellStyle name="Normal 45" xfId="1357"/>
    <cellStyle name="Normal 46" xfId="1358"/>
    <cellStyle name="Normal 47" xfId="1359"/>
    <cellStyle name="Normal 48" xfId="1360"/>
    <cellStyle name="Normal 49" xfId="1361"/>
    <cellStyle name="Normal 50" xfId="1362"/>
    <cellStyle name="Normal 51" xfId="1363"/>
    <cellStyle name="Normal 52" xfId="1364"/>
    <cellStyle name="Normal 53" xfId="1365"/>
    <cellStyle name="Normal 54" xfId="1366"/>
    <cellStyle name="Normal 55" xfId="1367"/>
    <cellStyle name="Normal 56" xfId="1368"/>
    <cellStyle name="Normal 57" xfId="1369"/>
    <cellStyle name="Comma 4 8" xfId="1370"/>
    <cellStyle name="Normal 5 2" xfId="1371"/>
    <cellStyle name="Normal 58" xfId="1372"/>
    <cellStyle name="Normal 58 2" xfId="1373"/>
    <cellStyle name="Normal 2 4" xfId="1374"/>
    <cellStyle name="Normal 59" xfId="1375"/>
    <cellStyle name="Currency 8" xfId="1376"/>
    <cellStyle name="Comma 8" xfId="1377"/>
    <cellStyle name="Normal 58 3" xfId="1378"/>
    <cellStyle name="Normal_1 axali Fasebi" xfId="1379"/>
    <cellStyle name="Normal 28 2" xfId="138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123825</xdr:colOff>
      <xdr:row>41</xdr:row>
      <xdr:rowOff>47625</xdr:rowOff>
    </xdr:from>
    <xdr:ext cx="19050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7" name="TextBox 6"/>
            <xdr:cNvSpPr txBox="1"/>
          </xdr:nvSpPr>
          <xdr:spPr>
            <a:xfrm>
              <a:off x="6724650" y="9667875"/>
              <a:ext cx="19050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ka-GE" sz="1100" b="0" i="1">
                            <a:latin typeface="Cambria Math" panose="02040503050406030204" pitchFamily="18" charset="0"/>
                          </a:rPr>
                          <m:t>მ</m:t>
                        </m:r>
                      </m:e>
                      <m:sup>
                        <m:r>
                          <a:rPr lang="ka-GE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7" name="TextBox 6"/>
            <xdr:cNvSpPr txBox="1"/>
          </xdr:nvSpPr>
          <xdr:spPr>
            <a:xfrm>
              <a:off x="6724650" y="9667875"/>
              <a:ext cx="19050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ka-GE" sz="1100" b="0" i="1">
                            <a:latin typeface="Cambria Math" panose="02040503050406030204" pitchFamily="18" charset="0"/>
                          </a:rPr>
                          <m:t>მ</m:t>
                        </m:r>
                      </m:e>
                      <m:sup>
                        <m:r>
                          <a:rPr lang="ka-GE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n-US" sz="1100"/>
            </a:p>
          </xdr:txBody>
        </xdr:sp>
      </mc:Fallback>
    </mc:AlternateContent>
    <xdr:clientData/>
  </xdr:oneCellAnchor>
  <xdr:oneCellAnchor>
    <xdr:from>
      <xdr:col>3</xdr:col>
      <xdr:colOff>123825</xdr:colOff>
      <xdr:row>42</xdr:row>
      <xdr:rowOff>47625</xdr:rowOff>
    </xdr:from>
    <xdr:ext cx="190500" cy="19050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8" name="TextBox 7"/>
            <xdr:cNvSpPr txBox="1"/>
          </xdr:nvSpPr>
          <xdr:spPr>
            <a:xfrm>
              <a:off x="6724650" y="9867900"/>
              <a:ext cx="190500" cy="19050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ka-GE" sz="1100" b="0" i="1">
                            <a:latin typeface="Cambria Math" panose="02040503050406030204" pitchFamily="18" charset="0"/>
                          </a:rPr>
                          <m:t>მ</m:t>
                        </m:r>
                      </m:e>
                      <m:sup>
                        <m:r>
                          <a:rPr lang="ka-GE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8" name="TextBox 7"/>
            <xdr:cNvSpPr txBox="1"/>
          </xdr:nvSpPr>
          <xdr:spPr>
            <a:xfrm>
              <a:off x="6724650" y="9867900"/>
              <a:ext cx="190500" cy="19050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ka-GE" sz="1100" b="0" i="1">
                            <a:latin typeface="Cambria Math" panose="02040503050406030204" pitchFamily="18" charset="0"/>
                          </a:rPr>
                          <m:t>მ</m:t>
                        </m:r>
                      </m:e>
                      <m:sup>
                        <m:r>
                          <a:rPr lang="ka-GE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n-US" sz="1100"/>
            </a:p>
          </xdr:txBody>
        </xdr:sp>
      </mc:Fallback>
    </mc:AlternateContent>
    <xdr:clientData/>
  </xdr:oneCellAnchor>
  <xdr:oneCellAnchor>
    <xdr:from>
      <xdr:col>3</xdr:col>
      <xdr:colOff>180975</xdr:colOff>
      <xdr:row>51</xdr:row>
      <xdr:rowOff>19050</xdr:rowOff>
    </xdr:from>
    <xdr:ext cx="190500" cy="19050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2" name="TextBox 11"/>
            <xdr:cNvSpPr txBox="1"/>
          </xdr:nvSpPr>
          <xdr:spPr>
            <a:xfrm>
              <a:off x="6781800" y="11915775"/>
              <a:ext cx="190500" cy="19050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ka-GE" sz="1100" b="0" i="1">
                            <a:latin typeface="Cambria Math" panose="02040503050406030204" pitchFamily="18" charset="0"/>
                          </a:rPr>
                          <m:t>მ</m:t>
                        </m:r>
                      </m:e>
                      <m:sup>
                        <m:r>
                          <a:rPr lang="ka-GE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12" name="TextBox 11"/>
            <xdr:cNvSpPr txBox="1"/>
          </xdr:nvSpPr>
          <xdr:spPr>
            <a:xfrm>
              <a:off x="6781800" y="11915775"/>
              <a:ext cx="190500" cy="19050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ka-GE" sz="1100" b="0" i="1">
                            <a:latin typeface="Cambria Math" panose="02040503050406030204" pitchFamily="18" charset="0"/>
                          </a:rPr>
                          <m:t>მ</m:t>
                        </m:r>
                      </m:e>
                      <m:sup>
                        <m:r>
                          <a:rPr lang="ka-GE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n-US" sz="1100"/>
            </a:p>
          </xdr:txBody>
        </xdr:sp>
      </mc:Fallback>
    </mc:AlternateContent>
    <xdr:clientData/>
  </xdr:oneCellAnchor>
  <xdr:oneCellAnchor>
    <xdr:from>
      <xdr:col>3</xdr:col>
      <xdr:colOff>190500</xdr:colOff>
      <xdr:row>62</xdr:row>
      <xdr:rowOff>38100</xdr:rowOff>
    </xdr:from>
    <xdr:ext cx="190500" cy="19050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4" name="TextBox 13"/>
            <xdr:cNvSpPr txBox="1"/>
          </xdr:nvSpPr>
          <xdr:spPr>
            <a:xfrm>
              <a:off x="6791325" y="14144625"/>
              <a:ext cx="190500" cy="19050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ka-GE" sz="1100" b="0" i="1">
                            <a:latin typeface="Cambria Math" panose="02040503050406030204" pitchFamily="18" charset="0"/>
                          </a:rPr>
                          <m:t>მ</m:t>
                        </m:r>
                      </m:e>
                      <m:sup>
                        <m:r>
                          <a:rPr lang="ka-GE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14" name="TextBox 13"/>
            <xdr:cNvSpPr txBox="1"/>
          </xdr:nvSpPr>
          <xdr:spPr>
            <a:xfrm>
              <a:off x="6791325" y="14144625"/>
              <a:ext cx="190500" cy="19050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ka-GE" sz="1100" b="0" i="1">
                            <a:latin typeface="Cambria Math" panose="02040503050406030204" pitchFamily="18" charset="0"/>
                          </a:rPr>
                          <m:t>მ</m:t>
                        </m:r>
                      </m:e>
                      <m:sup>
                        <m:r>
                          <a:rPr lang="ka-GE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n-US" sz="1100"/>
            </a:p>
          </xdr:txBody>
        </xdr:sp>
      </mc:Fallback>
    </mc:AlternateContent>
    <xdr:clientData/>
  </xdr:oneCellAnchor>
  <xdr:oneCellAnchor>
    <xdr:from>
      <xdr:col>3</xdr:col>
      <xdr:colOff>161925</xdr:colOff>
      <xdr:row>75</xdr:row>
      <xdr:rowOff>38100</xdr:rowOff>
    </xdr:from>
    <xdr:ext cx="190500" cy="19050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7" name="TextBox 16"/>
            <xdr:cNvSpPr txBox="1"/>
          </xdr:nvSpPr>
          <xdr:spPr>
            <a:xfrm>
              <a:off x="6762750" y="17364075"/>
              <a:ext cx="190500" cy="19050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ka-GE" sz="1100" b="0" i="1">
                            <a:latin typeface="Cambria Math" panose="02040503050406030204" pitchFamily="18" charset="0"/>
                          </a:rPr>
                          <m:t>მ</m:t>
                        </m:r>
                      </m:e>
                      <m:sup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17" name="TextBox 16"/>
            <xdr:cNvSpPr txBox="1"/>
          </xdr:nvSpPr>
          <xdr:spPr>
            <a:xfrm>
              <a:off x="6762750" y="17364075"/>
              <a:ext cx="190500" cy="19050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ka-GE" sz="1100" b="0" i="1">
                            <a:latin typeface="Cambria Math" panose="02040503050406030204" pitchFamily="18" charset="0"/>
                          </a:rPr>
                          <m:t>მ</m:t>
                        </m:r>
                      </m:e>
                      <m:sup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n-US" sz="1100"/>
            </a:p>
          </xdr:txBody>
        </xdr:sp>
      </mc:Fallback>
    </mc:AlternateContent>
    <xdr:clientData/>
  </xdr:oneCellAnchor>
  <xdr:oneCellAnchor>
    <xdr:from>
      <xdr:col>2</xdr:col>
      <xdr:colOff>3609975</xdr:colOff>
      <xdr:row>98</xdr:row>
      <xdr:rowOff>47625</xdr:rowOff>
    </xdr:from>
    <xdr:ext cx="190500" cy="19050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1" name="TextBox 20"/>
            <xdr:cNvSpPr txBox="1"/>
          </xdr:nvSpPr>
          <xdr:spPr>
            <a:xfrm>
              <a:off x="4610100" y="23393400"/>
              <a:ext cx="190500" cy="19050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pPr>
                      <m:e/>
                      <m:sup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3</m:t>
                        </m:r>
                      </m:sup>
                    </m:sSup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21" name="TextBox 20"/>
            <xdr:cNvSpPr txBox="1"/>
          </xdr:nvSpPr>
          <xdr:spPr>
            <a:xfrm>
              <a:off x="4610100" y="23393400"/>
              <a:ext cx="190500" cy="19050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pPr>
                      <m:e/>
                      <m:sup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3</m:t>
                        </m:r>
                      </m:sup>
                    </m:sSup>
                  </m:oMath>
                </m:oMathPara>
              </a14:m>
              <a:endParaRPr lang="en-US" sz="1100"/>
            </a:p>
          </xdr:txBody>
        </xdr:sp>
      </mc:Fallback>
    </mc:AlternateContent>
    <xdr:clientData/>
  </xdr:oneCellAnchor>
  <xdr:oneCellAnchor>
    <xdr:from>
      <xdr:col>3</xdr:col>
      <xdr:colOff>190500</xdr:colOff>
      <xdr:row>99</xdr:row>
      <xdr:rowOff>38100</xdr:rowOff>
    </xdr:from>
    <xdr:ext cx="190500" cy="19050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2" name="TextBox 21"/>
            <xdr:cNvSpPr txBox="1"/>
          </xdr:nvSpPr>
          <xdr:spPr>
            <a:xfrm>
              <a:off x="6791325" y="23583900"/>
              <a:ext cx="190500" cy="19050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ka-GE" sz="1100" b="0" i="1">
                            <a:latin typeface="Cambria Math" panose="02040503050406030204" pitchFamily="18" charset="0"/>
                          </a:rPr>
                          <m:t>მ</m:t>
                        </m:r>
                      </m:e>
                      <m:sup>
                        <m:r>
                          <a:rPr lang="ka-GE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22" name="TextBox 21"/>
            <xdr:cNvSpPr txBox="1"/>
          </xdr:nvSpPr>
          <xdr:spPr>
            <a:xfrm>
              <a:off x="6791325" y="23583900"/>
              <a:ext cx="190500" cy="19050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ka-GE" sz="1100" b="0" i="1">
                            <a:latin typeface="Cambria Math" panose="02040503050406030204" pitchFamily="18" charset="0"/>
                          </a:rPr>
                          <m:t>მ</m:t>
                        </m:r>
                      </m:e>
                      <m:sup>
                        <m:r>
                          <a:rPr lang="ka-GE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n-US" sz="1100"/>
            </a:p>
          </xdr:txBody>
        </xdr:sp>
      </mc:Fallback>
    </mc:AlternateContent>
    <xdr:clientData/>
  </xdr:oneCellAnchor>
  <xdr:oneCellAnchor>
    <xdr:from>
      <xdr:col>3</xdr:col>
      <xdr:colOff>180975</xdr:colOff>
      <xdr:row>150</xdr:row>
      <xdr:rowOff>28575</xdr:rowOff>
    </xdr:from>
    <xdr:ext cx="190500" cy="19050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9" name="TextBox 28"/>
            <xdr:cNvSpPr txBox="1"/>
          </xdr:nvSpPr>
          <xdr:spPr>
            <a:xfrm>
              <a:off x="6781800" y="34242375"/>
              <a:ext cx="190500" cy="19050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ka-GE" sz="1100" b="0" i="1">
                            <a:latin typeface="Cambria Math" panose="02040503050406030204" pitchFamily="18" charset="0"/>
                          </a:rPr>
                          <m:t>მ</m:t>
                        </m:r>
                      </m:e>
                      <m:sup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3</m:t>
                        </m:r>
                      </m:sup>
                    </m:sSup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29" name="TextBox 28"/>
            <xdr:cNvSpPr txBox="1"/>
          </xdr:nvSpPr>
          <xdr:spPr>
            <a:xfrm>
              <a:off x="6781800" y="34242375"/>
              <a:ext cx="190500" cy="19050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ka-GE" sz="1100" b="0" i="1">
                            <a:latin typeface="Cambria Math" panose="02040503050406030204" pitchFamily="18" charset="0"/>
                          </a:rPr>
                          <m:t>მ</m:t>
                        </m:r>
                      </m:e>
                      <m:sup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3</m:t>
                        </m:r>
                      </m:sup>
                    </m:sSup>
                  </m:oMath>
                </m:oMathPara>
              </a14:m>
              <a:endParaRPr lang="en-US" sz="1100"/>
            </a:p>
          </xdr:txBody>
        </xdr:sp>
      </mc:Fallback>
    </mc:AlternateContent>
    <xdr:clientData/>
  </xdr:oneCellAnchor>
  <xdr:oneCellAnchor>
    <xdr:from>
      <xdr:col>3</xdr:col>
      <xdr:colOff>180975</xdr:colOff>
      <xdr:row>157</xdr:row>
      <xdr:rowOff>28575</xdr:rowOff>
    </xdr:from>
    <xdr:ext cx="190500" cy="19050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0" name="TextBox 29"/>
            <xdr:cNvSpPr txBox="1"/>
          </xdr:nvSpPr>
          <xdr:spPr>
            <a:xfrm>
              <a:off x="6781800" y="35642550"/>
              <a:ext cx="190500" cy="19050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ka-GE" sz="1100" b="0" i="1">
                            <a:latin typeface="Cambria Math" panose="02040503050406030204" pitchFamily="18" charset="0"/>
                          </a:rPr>
                          <m:t>მ</m:t>
                        </m:r>
                      </m:e>
                      <m:sup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3</m:t>
                        </m:r>
                      </m:sup>
                    </m:sSup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30" name="TextBox 29"/>
            <xdr:cNvSpPr txBox="1"/>
          </xdr:nvSpPr>
          <xdr:spPr>
            <a:xfrm>
              <a:off x="6781800" y="35642550"/>
              <a:ext cx="190500" cy="19050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ka-GE" sz="1100" b="0" i="1">
                            <a:latin typeface="Cambria Math" panose="02040503050406030204" pitchFamily="18" charset="0"/>
                          </a:rPr>
                          <m:t>მ</m:t>
                        </m:r>
                      </m:e>
                      <m:sup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3</m:t>
                        </m:r>
                      </m:sup>
                    </m:sSup>
                  </m:oMath>
                </m:oMathPara>
              </a14:m>
              <a:endParaRPr lang="en-US" sz="1100"/>
            </a:p>
          </xdr:txBody>
        </xdr:sp>
      </mc:Fallback>
    </mc:AlternateContent>
    <xdr:clientData/>
  </xdr:oneCellAnchor>
  <xdr:oneCellAnchor>
    <xdr:from>
      <xdr:col>3</xdr:col>
      <xdr:colOff>190500</xdr:colOff>
      <xdr:row>175</xdr:row>
      <xdr:rowOff>19050</xdr:rowOff>
    </xdr:from>
    <xdr:ext cx="190500" cy="20002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5" name="TextBox 34"/>
            <xdr:cNvSpPr txBox="1"/>
          </xdr:nvSpPr>
          <xdr:spPr>
            <a:xfrm>
              <a:off x="6791325" y="39262050"/>
              <a:ext cx="190500" cy="200025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ka-GE" sz="1100" b="0" i="1">
                            <a:latin typeface="Cambria Math" panose="02040503050406030204" pitchFamily="18" charset="0"/>
                          </a:rPr>
                          <m:t>მ</m:t>
                        </m:r>
                      </m:e>
                      <m:sup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35" name="TextBox 34"/>
            <xdr:cNvSpPr txBox="1"/>
          </xdr:nvSpPr>
          <xdr:spPr>
            <a:xfrm>
              <a:off x="6791325" y="39262050"/>
              <a:ext cx="190500" cy="200025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ka-GE" sz="1100" b="0" i="1">
                            <a:latin typeface="Cambria Math" panose="02040503050406030204" pitchFamily="18" charset="0"/>
                          </a:rPr>
                          <m:t>მ</m:t>
                        </m:r>
                      </m:e>
                      <m:sup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n-US" sz="1100"/>
            </a:p>
          </xdr:txBody>
        </xdr:sp>
      </mc:Fallback>
    </mc:AlternateContent>
    <xdr:clientData/>
  </xdr:oneCellAnchor>
  <xdr:oneCellAnchor>
    <xdr:from>
      <xdr:col>3</xdr:col>
      <xdr:colOff>171450</xdr:colOff>
      <xdr:row>171</xdr:row>
      <xdr:rowOff>47625</xdr:rowOff>
    </xdr:from>
    <xdr:ext cx="190500" cy="20002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6" name="TextBox 35"/>
            <xdr:cNvSpPr txBox="1"/>
          </xdr:nvSpPr>
          <xdr:spPr>
            <a:xfrm>
              <a:off x="6772275" y="38471475"/>
              <a:ext cx="190500" cy="200025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ka-GE" sz="1100" b="0" i="1">
                            <a:latin typeface="Cambria Math" panose="02040503050406030204" pitchFamily="18" charset="0"/>
                          </a:rPr>
                          <m:t>მ</m:t>
                        </m:r>
                      </m:e>
                      <m:sup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36" name="TextBox 35"/>
            <xdr:cNvSpPr txBox="1"/>
          </xdr:nvSpPr>
          <xdr:spPr>
            <a:xfrm>
              <a:off x="6772275" y="38471475"/>
              <a:ext cx="190500" cy="200025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ka-GE" sz="1100" b="0" i="1">
                            <a:latin typeface="Cambria Math" panose="02040503050406030204" pitchFamily="18" charset="0"/>
                          </a:rPr>
                          <m:t>მ</m:t>
                        </m:r>
                      </m:e>
                      <m:sup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n-US" sz="1100"/>
            </a:p>
          </xdr:txBody>
        </xdr:sp>
      </mc:Fallback>
    </mc:AlternateContent>
    <xdr:clientData/>
  </xdr:oneCellAnchor>
  <xdr:oneCellAnchor>
    <xdr:from>
      <xdr:col>3</xdr:col>
      <xdr:colOff>171450</xdr:colOff>
      <xdr:row>167</xdr:row>
      <xdr:rowOff>38100</xdr:rowOff>
    </xdr:from>
    <xdr:ext cx="190500" cy="20002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7" name="TextBox 36"/>
            <xdr:cNvSpPr txBox="1"/>
          </xdr:nvSpPr>
          <xdr:spPr>
            <a:xfrm>
              <a:off x="6772275" y="37642800"/>
              <a:ext cx="190500" cy="200025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ka-GE" sz="1100" b="0" i="1">
                            <a:latin typeface="Cambria Math" panose="02040503050406030204" pitchFamily="18" charset="0"/>
                          </a:rPr>
                          <m:t>მ</m:t>
                        </m:r>
                      </m:e>
                      <m:sup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37" name="TextBox 36"/>
            <xdr:cNvSpPr txBox="1"/>
          </xdr:nvSpPr>
          <xdr:spPr>
            <a:xfrm>
              <a:off x="6772275" y="37642800"/>
              <a:ext cx="190500" cy="200025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ka-GE" sz="1100" b="0" i="1">
                            <a:latin typeface="Cambria Math" panose="02040503050406030204" pitchFamily="18" charset="0"/>
                          </a:rPr>
                          <m:t>მ</m:t>
                        </m:r>
                      </m:e>
                      <m:sup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n-US" sz="1100"/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1038225</xdr:colOff>
      <xdr:row>16</xdr:row>
      <xdr:rowOff>190500</xdr:rowOff>
    </xdr:from>
    <xdr:ext cx="0" cy="171450"/>
    <xdr:sp macro="" textlink="">
      <xdr:nvSpPr>
        <xdr:cNvPr id="2" name="TextBox 1"/>
        <xdr:cNvSpPr txBox="1"/>
      </xdr:nvSpPr>
      <xdr:spPr>
        <a:xfrm>
          <a:off x="9820275" y="4286250"/>
          <a:ext cx="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209550</xdr:colOff>
      <xdr:row>25</xdr:row>
      <xdr:rowOff>133350</xdr:rowOff>
    </xdr:from>
    <xdr:ext cx="190500" cy="19050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TextBox 2"/>
            <xdr:cNvSpPr txBox="1"/>
          </xdr:nvSpPr>
          <xdr:spPr>
            <a:xfrm>
              <a:off x="6800850" y="6029325"/>
              <a:ext cx="190500" cy="19050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ka-GE" sz="1100" b="0" i="1">
                            <a:latin typeface="Cambria Math" panose="02040503050406030204" pitchFamily="18" charset="0"/>
                          </a:rPr>
                          <m:t>მ</m:t>
                        </m:r>
                      </m:e>
                      <m:sup>
                        <m:r>
                          <a:rPr lang="ka-GE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3" name="TextBox 2"/>
            <xdr:cNvSpPr txBox="1"/>
          </xdr:nvSpPr>
          <xdr:spPr>
            <a:xfrm>
              <a:off x="6800850" y="6029325"/>
              <a:ext cx="190500" cy="19050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ka-GE" sz="1100" b="0" i="1">
                            <a:latin typeface="Cambria Math" panose="02040503050406030204" pitchFamily="18" charset="0"/>
                          </a:rPr>
                          <m:t>მ</m:t>
                        </m:r>
                      </m:e>
                      <m:sup>
                        <m:r>
                          <a:rPr lang="ka-GE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n-US" sz="1100"/>
            </a:p>
          </xdr:txBody>
        </xdr:sp>
      </mc:Fallback>
    </mc:AlternateContent>
    <xdr:clientData/>
  </xdr:oneCellAnchor>
  <xdr:oneCellAnchor>
    <xdr:from>
      <xdr:col>2</xdr:col>
      <xdr:colOff>5067300</xdr:colOff>
      <xdr:row>38</xdr:row>
      <xdr:rowOff>47625</xdr:rowOff>
    </xdr:from>
    <xdr:ext cx="190500" cy="19050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7" name="TextBox 6"/>
            <xdr:cNvSpPr txBox="1"/>
          </xdr:nvSpPr>
          <xdr:spPr>
            <a:xfrm>
              <a:off x="5648325" y="8905875"/>
              <a:ext cx="190500" cy="19050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ka-GE" sz="1100" b="0" i="1">
                            <a:latin typeface="Cambria Math" panose="02040503050406030204" pitchFamily="18" charset="0"/>
                          </a:rPr>
                          <m:t>მ</m:t>
                        </m:r>
                      </m:e>
                      <m:sup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3</m:t>
                        </m:r>
                      </m:sup>
                    </m:sSup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7" name="TextBox 6"/>
            <xdr:cNvSpPr txBox="1"/>
          </xdr:nvSpPr>
          <xdr:spPr>
            <a:xfrm>
              <a:off x="5648325" y="8905875"/>
              <a:ext cx="190500" cy="19050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ka-GE" sz="1100" b="0" i="1">
                            <a:latin typeface="Cambria Math" panose="02040503050406030204" pitchFamily="18" charset="0"/>
                          </a:rPr>
                          <m:t>მ</m:t>
                        </m:r>
                      </m:e>
                      <m:sup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3</m:t>
                        </m:r>
                      </m:sup>
                    </m:sSup>
                  </m:oMath>
                </m:oMathPara>
              </a14:m>
              <a:endParaRPr lang="en-US" sz="1100"/>
            </a:p>
          </xdr:txBody>
        </xdr:sp>
      </mc:Fallback>
    </mc:AlternateContent>
    <xdr:clientData/>
  </xdr:oneCellAnchor>
  <xdr:oneCellAnchor>
    <xdr:from>
      <xdr:col>3</xdr:col>
      <xdr:colOff>238125</xdr:colOff>
      <xdr:row>51</xdr:row>
      <xdr:rowOff>47625</xdr:rowOff>
    </xdr:from>
    <xdr:ext cx="190500" cy="19050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8" name="TextBox 7"/>
            <xdr:cNvSpPr txBox="1"/>
          </xdr:nvSpPr>
          <xdr:spPr>
            <a:xfrm>
              <a:off x="6829425" y="11658600"/>
              <a:ext cx="190500" cy="19050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ka-GE" sz="1100" b="0" i="1">
                            <a:latin typeface="Cambria Math" panose="02040503050406030204" pitchFamily="18" charset="0"/>
                          </a:rPr>
                          <m:t>მ</m:t>
                        </m:r>
                      </m:e>
                      <m:sup>
                        <m:r>
                          <a:rPr lang="ka-GE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8" name="TextBox 7"/>
            <xdr:cNvSpPr txBox="1"/>
          </xdr:nvSpPr>
          <xdr:spPr>
            <a:xfrm>
              <a:off x="6829425" y="11658600"/>
              <a:ext cx="190500" cy="19050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ka-GE" sz="1100" b="0" i="1">
                            <a:latin typeface="Cambria Math" panose="02040503050406030204" pitchFamily="18" charset="0"/>
                          </a:rPr>
                          <m:t>მ</m:t>
                        </m:r>
                      </m:e>
                      <m:sup>
                        <m:r>
                          <a:rPr lang="ka-GE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n-US" sz="1100"/>
            </a:p>
          </xdr:txBody>
        </xdr:sp>
      </mc:Fallback>
    </mc:AlternateContent>
    <xdr:clientData/>
  </xdr:oneCellAnchor>
  <xdr:oneCellAnchor>
    <xdr:from>
      <xdr:col>2</xdr:col>
      <xdr:colOff>5067300</xdr:colOff>
      <xdr:row>59</xdr:row>
      <xdr:rowOff>47625</xdr:rowOff>
    </xdr:from>
    <xdr:ext cx="190500" cy="19050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9" name="TextBox 8"/>
            <xdr:cNvSpPr txBox="1"/>
          </xdr:nvSpPr>
          <xdr:spPr>
            <a:xfrm>
              <a:off x="5648325" y="13439775"/>
              <a:ext cx="190500" cy="19050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ka-GE" sz="1100" b="0" i="1">
                            <a:latin typeface="Cambria Math" panose="02040503050406030204" pitchFamily="18" charset="0"/>
                          </a:rPr>
                          <m:t>მ</m:t>
                        </m:r>
                      </m:e>
                      <m:sup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3</m:t>
                        </m:r>
                      </m:sup>
                    </m:sSup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9" name="TextBox 8"/>
            <xdr:cNvSpPr txBox="1"/>
          </xdr:nvSpPr>
          <xdr:spPr>
            <a:xfrm>
              <a:off x="5648325" y="13439775"/>
              <a:ext cx="190500" cy="19050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ka-GE" sz="1100" b="0" i="1">
                            <a:latin typeface="Cambria Math" panose="02040503050406030204" pitchFamily="18" charset="0"/>
                          </a:rPr>
                          <m:t>მ</m:t>
                        </m:r>
                      </m:e>
                      <m:sup>
                        <m:r>
                          <a:rPr lang="en-US" sz="1100" b="0" i="1">
                            <a:latin typeface="Cambria Math" panose="02040503050406030204" pitchFamily="18" charset="0"/>
                          </a:rPr>
                          <m:t>3</m:t>
                        </m:r>
                      </m:sup>
                    </m:sSup>
                  </m:oMath>
                </m:oMathPara>
              </a14:m>
              <a:endParaRPr lang="en-US" sz="1100"/>
            </a:p>
          </xdr:txBody>
        </xdr:sp>
      </mc:Fallback>
    </mc:AlternateContent>
    <xdr:clientData/>
  </xdr:oneCellAnchor>
  <xdr:oneCellAnchor>
    <xdr:from>
      <xdr:col>3</xdr:col>
      <xdr:colOff>238125</xdr:colOff>
      <xdr:row>73</xdr:row>
      <xdr:rowOff>28575</xdr:rowOff>
    </xdr:from>
    <xdr:ext cx="190500" cy="19050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1" name="TextBox 10"/>
            <xdr:cNvSpPr txBox="1"/>
          </xdr:nvSpPr>
          <xdr:spPr>
            <a:xfrm>
              <a:off x="6829425" y="16221075"/>
              <a:ext cx="190500" cy="19050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ka-GE" sz="1100" b="0" i="1">
                            <a:latin typeface="Cambria Math" panose="02040503050406030204" pitchFamily="18" charset="0"/>
                          </a:rPr>
                          <m:t>მ</m:t>
                        </m:r>
                      </m:e>
                      <m:sup>
                        <m:r>
                          <a:rPr lang="ka-GE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11" name="TextBox 10"/>
            <xdr:cNvSpPr txBox="1"/>
          </xdr:nvSpPr>
          <xdr:spPr>
            <a:xfrm>
              <a:off x="6829425" y="16221075"/>
              <a:ext cx="190500" cy="19050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ka-GE" sz="1100" b="0" i="1">
                            <a:latin typeface="Cambria Math" panose="02040503050406030204" pitchFamily="18" charset="0"/>
                          </a:rPr>
                          <m:t>მ</m:t>
                        </m:r>
                      </m:e>
                      <m:sup>
                        <m:r>
                          <a:rPr lang="ka-GE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n-US" sz="1100"/>
            </a:p>
          </xdr:txBody>
        </xdr:sp>
      </mc:Fallback>
    </mc:AlternateContent>
    <xdr:clientData/>
  </xdr:oneCellAnchor>
  <xdr:oneCellAnchor>
    <xdr:from>
      <xdr:col>3</xdr:col>
      <xdr:colOff>209550</xdr:colOff>
      <xdr:row>31</xdr:row>
      <xdr:rowOff>133350</xdr:rowOff>
    </xdr:from>
    <xdr:ext cx="190500" cy="19050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2" name="TextBox 11"/>
            <xdr:cNvSpPr txBox="1"/>
          </xdr:nvSpPr>
          <xdr:spPr>
            <a:xfrm>
              <a:off x="6800850" y="7410450"/>
              <a:ext cx="190500" cy="19050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ka-GE" sz="1100" b="0" i="1">
                            <a:latin typeface="Cambria Math" panose="02040503050406030204" pitchFamily="18" charset="0"/>
                          </a:rPr>
                          <m:t>მ</m:t>
                        </m:r>
                      </m:e>
                      <m:sup>
                        <m:r>
                          <a:rPr lang="ka-GE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12" name="TextBox 11"/>
            <xdr:cNvSpPr txBox="1"/>
          </xdr:nvSpPr>
          <xdr:spPr>
            <a:xfrm>
              <a:off x="6800850" y="7410450"/>
              <a:ext cx="190500" cy="19050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ka-GE" sz="1100" b="0" i="1">
                            <a:latin typeface="Cambria Math" panose="02040503050406030204" pitchFamily="18" charset="0"/>
                          </a:rPr>
                          <m:t>მ</m:t>
                        </m:r>
                      </m:e>
                      <m:sup>
                        <m:r>
                          <a:rPr lang="ka-GE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n-US" sz="1100"/>
            </a:p>
          </xdr:txBody>
        </xdr:sp>
      </mc:Fallback>
    </mc:AlternateContent>
    <xdr:clientData/>
  </xdr:oneCellAnchor>
  <xdr:oneCellAnchor>
    <xdr:from>
      <xdr:col>3</xdr:col>
      <xdr:colOff>238125</xdr:colOff>
      <xdr:row>71</xdr:row>
      <xdr:rowOff>28575</xdr:rowOff>
    </xdr:from>
    <xdr:ext cx="190500" cy="19050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3" name="TextBox 12"/>
            <xdr:cNvSpPr txBox="1"/>
          </xdr:nvSpPr>
          <xdr:spPr>
            <a:xfrm>
              <a:off x="6829425" y="15821025"/>
              <a:ext cx="190500" cy="19050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ka-GE" sz="1100" b="0" i="1">
                            <a:latin typeface="Cambria Math" panose="02040503050406030204" pitchFamily="18" charset="0"/>
                          </a:rPr>
                          <m:t>მ</m:t>
                        </m:r>
                      </m:e>
                      <m:sup>
                        <m:r>
                          <a:rPr lang="ka-GE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n-US" sz="1100"/>
            </a:p>
          </xdr:txBody>
        </xdr:sp>
      </mc:Choice>
      <mc:Fallback>
        <xdr:sp macro="" textlink="">
          <xdr:nvSpPr>
            <xdr:cNvPr id="13" name="TextBox 12"/>
            <xdr:cNvSpPr txBox="1"/>
          </xdr:nvSpPr>
          <xdr:spPr>
            <a:xfrm>
              <a:off x="6829425" y="15821025"/>
              <a:ext cx="190500" cy="19050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ka-GE" sz="1100" b="0" i="1">
                            <a:latin typeface="Cambria Math" panose="02040503050406030204" pitchFamily="18" charset="0"/>
                          </a:rPr>
                          <m:t>მ</m:t>
                        </m:r>
                      </m:e>
                      <m:sup>
                        <m:r>
                          <a:rPr lang="ka-GE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n-US" sz="1100"/>
            </a:p>
          </xdr:txBody>
        </xdr:sp>
      </mc:Fallback>
    </mc:AlternateContent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&#225;ce\Inovat\_vzory\NKC%20xxx_15_V1%20elektroinstalace%2015052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r&#225;ce\Inovat\_vzory\NKC%20xxx_15_V1%20elektroinstalace%2015052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Obor 1"/>
      <sheetName val="Obor 2"/>
      <sheetName val="Obor 3"/>
      <sheetName val="Obor 4"/>
      <sheetName val="Obor 5"/>
      <sheetName val="Obor 6"/>
      <sheetName val="Obor 7"/>
      <sheetName val="Obor 8"/>
      <sheetName val="Obor 9"/>
      <sheetName val="Obor 10"/>
      <sheetName val="Obor 11"/>
      <sheetName val="Obor 12"/>
      <sheetName val="Obor 13"/>
      <sheetName val="Obor 14"/>
      <sheetName val="Obor 15"/>
      <sheetName val="Obor 16"/>
      <sheetName val="Obor 17"/>
      <sheetName val="Obor 18"/>
      <sheetName val="Obor 19"/>
      <sheetName val="ROP"/>
    </sheetNames>
    <sheetDataSet>
      <sheetData sheetId="0">
        <row r="13">
          <cell r="G13">
            <v>1</v>
          </cell>
          <cell r="H13">
            <v>1.05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Obor 1"/>
      <sheetName val="Obor 2"/>
      <sheetName val="Obor 3"/>
      <sheetName val="Obor 4"/>
      <sheetName val="Obor 5"/>
      <sheetName val="Obor 6"/>
      <sheetName val="Obor 7"/>
      <sheetName val="Obor 8"/>
      <sheetName val="Obor 9"/>
      <sheetName val="Obor 10"/>
      <sheetName val="Obor 11"/>
      <sheetName val="Obor 12"/>
      <sheetName val="Obor 13"/>
      <sheetName val="Obor 14"/>
      <sheetName val="Obor 15"/>
      <sheetName val="Obor 16"/>
      <sheetName val="Obor 17"/>
      <sheetName val="Obor 18"/>
      <sheetName val="Obor 19"/>
      <sheetName val="ROP"/>
    </sheetNames>
    <sheetDataSet>
      <sheetData sheetId="0">
        <row r="13">
          <cell r="G13">
            <v>1</v>
          </cell>
          <cell r="H13">
            <v>1.05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I39"/>
  <sheetViews>
    <sheetView tabSelected="1" zoomScale="70" zoomScaleNormal="70" workbookViewId="0" topLeftCell="A1">
      <selection activeCell="B28" sqref="B28"/>
    </sheetView>
  </sheetViews>
  <sheetFormatPr defaultColWidth="11.00390625" defaultRowHeight="15.75"/>
  <cols>
    <col min="1" max="1" width="4.125" style="90" customWidth="1"/>
    <col min="2" max="2" width="50.125" style="90" customWidth="1"/>
    <col min="3" max="3" width="8.125" style="90" customWidth="1"/>
    <col min="4" max="4" width="19.875" style="90" bestFit="1" customWidth="1"/>
    <col min="5" max="5" width="21.50390625" style="90" customWidth="1"/>
    <col min="6" max="6" width="20.375" style="90" customWidth="1"/>
    <col min="7" max="7" width="11.00390625" style="90" customWidth="1"/>
    <col min="8" max="8" width="11.625" style="90" bestFit="1" customWidth="1"/>
    <col min="9" max="16384" width="11.00390625" style="90" customWidth="1"/>
  </cols>
  <sheetData>
    <row r="1" ht="18">
      <c r="E1" s="94"/>
    </row>
    <row r="2" spans="1:3" ht="17.4">
      <c r="A2" s="612" t="s">
        <v>408</v>
      </c>
      <c r="B2" s="612"/>
      <c r="C2" s="612"/>
    </row>
    <row r="3" ht="15.75">
      <c r="A3" s="95"/>
    </row>
    <row r="4" spans="1:2" ht="16.2" thickBot="1">
      <c r="A4" s="613" t="s">
        <v>31</v>
      </c>
      <c r="B4" s="613"/>
    </row>
    <row r="5" spans="1:6" ht="16.2" thickBot="1">
      <c r="A5" s="95"/>
      <c r="E5" s="614" t="s">
        <v>21</v>
      </c>
      <c r="F5" s="615"/>
    </row>
    <row r="6" spans="1:6" ht="16.2" thickBot="1">
      <c r="A6" s="96" t="s">
        <v>32</v>
      </c>
      <c r="B6" s="97"/>
      <c r="C6" s="98"/>
      <c r="D6" s="99"/>
      <c r="E6" s="616">
        <v>2400</v>
      </c>
      <c r="F6" s="617"/>
    </row>
    <row r="7" spans="1:6" ht="31.8" thickBot="1">
      <c r="A7" s="100"/>
      <c r="B7" s="100"/>
      <c r="C7" s="11"/>
      <c r="D7" s="101"/>
      <c r="E7" s="1" t="s">
        <v>33</v>
      </c>
      <c r="F7" s="1" t="s">
        <v>17</v>
      </c>
    </row>
    <row r="8" spans="1:6" ht="16.2" thickBot="1">
      <c r="A8" s="618"/>
      <c r="B8" s="619"/>
      <c r="C8" s="619"/>
      <c r="D8" s="619"/>
      <c r="E8" s="619"/>
      <c r="F8" s="620"/>
    </row>
    <row r="9" spans="1:6" ht="16.2" thickBot="1">
      <c r="A9" s="102">
        <v>0</v>
      </c>
      <c r="B9" s="103" t="s">
        <v>19</v>
      </c>
      <c r="C9" s="104"/>
      <c r="D9" s="105">
        <v>0</v>
      </c>
      <c r="E9" s="105">
        <f>D9/$E$6</f>
        <v>0</v>
      </c>
      <c r="F9" s="106" t="e">
        <f>D9/$D$20</f>
        <v>#DIV/0!</v>
      </c>
    </row>
    <row r="10" spans="1:6" ht="23.25" customHeight="1" thickBot="1">
      <c r="A10" s="2" t="s">
        <v>18</v>
      </c>
      <c r="B10" s="3"/>
      <c r="C10" s="3"/>
      <c r="D10" s="3"/>
      <c r="E10" s="3"/>
      <c r="F10" s="4"/>
    </row>
    <row r="11" spans="1:6" ht="15.75">
      <c r="A11" s="12">
        <v>1</v>
      </c>
      <c r="B11" s="112" t="s">
        <v>29</v>
      </c>
      <c r="C11" s="108"/>
      <c r="D11" s="109">
        <f>'1. ელექტროობა'!J4</f>
        <v>0</v>
      </c>
      <c r="E11" s="111">
        <f aca="true" t="shared" si="0" ref="E11:E15">D11/$E$6</f>
        <v>0</v>
      </c>
      <c r="F11" s="110" t="e">
        <f>D11/$D$20</f>
        <v>#DIV/0!</v>
      </c>
    </row>
    <row r="12" spans="1:6" ht="15.75">
      <c r="A12" s="107">
        <v>2</v>
      </c>
      <c r="B12" s="112" t="s">
        <v>26</v>
      </c>
      <c r="C12" s="108"/>
      <c r="D12" s="113">
        <f>'2-ვენტილაცია'!I4</f>
        <v>0</v>
      </c>
      <c r="E12" s="111">
        <f>D12/$E$6</f>
        <v>0</v>
      </c>
      <c r="F12" s="110" t="e">
        <f>D12/$D$20</f>
        <v>#DIV/0!</v>
      </c>
    </row>
    <row r="13" spans="1:6" ht="15.75">
      <c r="A13" s="12">
        <v>3</v>
      </c>
      <c r="B13" s="112" t="s">
        <v>27</v>
      </c>
      <c r="C13" s="108"/>
      <c r="D13" s="113">
        <f>'3-გათბობა-გაგრილება'!I4</f>
        <v>0</v>
      </c>
      <c r="E13" s="114">
        <f t="shared" si="0"/>
        <v>0</v>
      </c>
      <c r="F13" s="110" t="e">
        <f>D13/$D$20</f>
        <v>#DIV/0!</v>
      </c>
    </row>
    <row r="14" spans="1:6" ht="15.75">
      <c r="A14" s="107">
        <v>4</v>
      </c>
      <c r="B14" s="112" t="s">
        <v>407</v>
      </c>
      <c r="C14" s="108"/>
      <c r="D14" s="113">
        <f>'4-წყალმომარაგება-კანალიზაცია'!I4</f>
        <v>0</v>
      </c>
      <c r="E14" s="114">
        <f t="shared" si="0"/>
        <v>0</v>
      </c>
      <c r="F14" s="110" t="e">
        <f>D14/$D$20</f>
        <v>#DIV/0!</v>
      </c>
    </row>
    <row r="15" spans="1:6" s="92" customFormat="1" ht="15.75">
      <c r="A15" s="12">
        <v>5</v>
      </c>
      <c r="B15" s="112" t="s">
        <v>62</v>
      </c>
      <c r="C15" s="108"/>
      <c r="D15" s="113">
        <f>'5-სუსტი დენები'!L69</f>
        <v>0</v>
      </c>
      <c r="E15" s="114">
        <f t="shared" si="0"/>
        <v>0</v>
      </c>
      <c r="F15" s="110" t="e">
        <f aca="true" t="shared" si="1" ref="F15">D15/$D$20</f>
        <v>#DIV/0!</v>
      </c>
    </row>
    <row r="16" spans="1:6" s="92" customFormat="1" ht="16.2" thickBot="1">
      <c r="A16" s="12">
        <v>6</v>
      </c>
      <c r="B16" s="112" t="s">
        <v>426</v>
      </c>
      <c r="C16" s="108"/>
      <c r="D16" s="113">
        <f>'6-ხანძარქრობა'!L42</f>
        <v>0</v>
      </c>
      <c r="E16" s="114">
        <f aca="true" t="shared" si="2" ref="E16">D16/$E$6</f>
        <v>0</v>
      </c>
      <c r="F16" s="110" t="e">
        <f aca="true" t="shared" si="3" ref="F16">D16/$D$20</f>
        <v>#DIV/0!</v>
      </c>
    </row>
    <row r="17" spans="1:8" ht="16.2" thickBot="1">
      <c r="A17" s="115"/>
      <c r="B17" s="116"/>
      <c r="C17" s="116"/>
      <c r="D17" s="116"/>
      <c r="E17" s="116"/>
      <c r="F17" s="117"/>
      <c r="H17" s="139"/>
    </row>
    <row r="18" spans="1:6" ht="21" customHeight="1">
      <c r="A18" s="107"/>
      <c r="B18" s="13" t="s">
        <v>25</v>
      </c>
      <c r="C18" s="118"/>
      <c r="D18" s="119">
        <f>SUM(D9:D16)</f>
        <v>0</v>
      </c>
      <c r="E18" s="120">
        <f>D18/$E$6</f>
        <v>0</v>
      </c>
      <c r="F18" s="121"/>
    </row>
    <row r="19" spans="1:6" ht="15.75">
      <c r="A19" s="107"/>
      <c r="B19" s="88" t="s">
        <v>23</v>
      </c>
      <c r="C19" s="122">
        <v>0.05</v>
      </c>
      <c r="D19" s="123">
        <f>C19*D18</f>
        <v>0</v>
      </c>
      <c r="E19" s="124"/>
      <c r="F19" s="125"/>
    </row>
    <row r="20" spans="1:6" ht="21" customHeight="1">
      <c r="A20" s="107"/>
      <c r="B20" s="13" t="s">
        <v>20</v>
      </c>
      <c r="C20" s="126"/>
      <c r="D20" s="119">
        <f>D19+D18</f>
        <v>0</v>
      </c>
      <c r="E20" s="120">
        <f>D20/$E$6</f>
        <v>0</v>
      </c>
      <c r="F20" s="121"/>
    </row>
    <row r="21" spans="1:6" ht="15.75">
      <c r="A21" s="12"/>
      <c r="B21" s="12" t="s">
        <v>30</v>
      </c>
      <c r="C21" s="127">
        <v>2.4462</v>
      </c>
      <c r="D21" s="128"/>
      <c r="E21" s="128"/>
      <c r="F21" s="129"/>
    </row>
    <row r="22" spans="1:6" ht="18.6" thickBot="1">
      <c r="A22" s="130"/>
      <c r="B22" s="131"/>
      <c r="C22" s="132"/>
      <c r="D22" s="133">
        <f>D20*C21</f>
        <v>0</v>
      </c>
      <c r="E22" s="133">
        <f>D22/$E$6</f>
        <v>0</v>
      </c>
      <c r="F22" s="134"/>
    </row>
    <row r="23" spans="1:9" ht="15.75">
      <c r="A23" s="135"/>
      <c r="C23" s="135"/>
      <c r="I23" s="136"/>
    </row>
    <row r="24" spans="1:4" ht="15.75">
      <c r="A24" s="135"/>
      <c r="D24" s="136"/>
    </row>
    <row r="25" spans="1:6" ht="17.4">
      <c r="A25" s="135"/>
      <c r="B25" s="137"/>
      <c r="D25" s="138"/>
      <c r="E25" s="138"/>
      <c r="F25" s="139"/>
    </row>
    <row r="26" ht="15.75">
      <c r="A26" s="135"/>
    </row>
    <row r="27" spans="1:5" ht="15.75">
      <c r="A27" s="135"/>
      <c r="D27" s="136"/>
      <c r="E27" s="136"/>
    </row>
    <row r="28" ht="15.75">
      <c r="D28" s="136"/>
    </row>
    <row r="29" ht="15.75">
      <c r="D29" s="136"/>
    </row>
    <row r="31" ht="15.75">
      <c r="D31" s="138"/>
    </row>
    <row r="32" ht="15.75">
      <c r="D32" s="139"/>
    </row>
    <row r="33" ht="15.75">
      <c r="D33" s="139"/>
    </row>
    <row r="34" ht="15.75">
      <c r="D34" s="139"/>
    </row>
    <row r="35" ht="15.75">
      <c r="D35" s="139"/>
    </row>
    <row r="36" ht="15.75">
      <c r="D36" s="139"/>
    </row>
    <row r="37" ht="15.75">
      <c r="D37" s="139"/>
    </row>
    <row r="38" ht="15.75">
      <c r="D38" s="139"/>
    </row>
    <row r="39" ht="15.75">
      <c r="D39" s="139"/>
    </row>
  </sheetData>
  <mergeCells count="5">
    <mergeCell ref="A2:C2"/>
    <mergeCell ref="A4:B4"/>
    <mergeCell ref="E5:F5"/>
    <mergeCell ref="E6:F6"/>
    <mergeCell ref="A8:F8"/>
  </mergeCells>
  <printOptions/>
  <pageMargins left="0.4117647058823529" right="0.31" top="1" bottom="1" header="0.5" footer="0.5"/>
  <pageSetup fitToHeight="1" fitToWidth="1" horizontalDpi="600" verticalDpi="600" orientation="portrait" paperSize="9" r:id="rId1"/>
  <headerFooter>
    <oddFooter>&amp;L&amp;"Calibri,Regular"&amp;K000000For any queries please contact at:    cmc@cmconsulting.ge &amp;R&amp;"Calibri,Regular"&amp;K000000&amp;N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39998000860214233"/>
    <pageSetUpPr fitToPage="1"/>
  </sheetPr>
  <dimension ref="A1:S104"/>
  <sheetViews>
    <sheetView showGridLines="0" zoomScale="70" zoomScaleNormal="70" zoomScalePageLayoutView="115" workbookViewId="0" topLeftCell="A1">
      <pane ySplit="9" topLeftCell="A10" activePane="bottomLeft" state="frozen"/>
      <selection pane="topLeft" activeCell="A292" sqref="A292:XFD292"/>
      <selection pane="bottomLeft" activeCell="Q20" sqref="Q20"/>
    </sheetView>
  </sheetViews>
  <sheetFormatPr defaultColWidth="8.875" defaultRowHeight="15.75"/>
  <cols>
    <col min="1" max="1" width="4.00390625" style="22" customWidth="1"/>
    <col min="2" max="2" width="5.25390625" style="22" customWidth="1"/>
    <col min="3" max="3" width="59.75390625" style="22" customWidth="1"/>
    <col min="4" max="4" width="2.00390625" style="22" hidden="1" customWidth="1"/>
    <col min="5" max="5" width="11.25390625" style="22" bestFit="1" customWidth="1"/>
    <col min="6" max="6" width="4.50390625" style="22" bestFit="1" customWidth="1"/>
    <col min="7" max="7" width="5.25390625" style="22" bestFit="1" customWidth="1"/>
    <col min="8" max="8" width="8.25390625" style="22" customWidth="1"/>
    <col min="9" max="9" width="18.25390625" style="22" customWidth="1"/>
    <col min="10" max="10" width="10.875" style="22" customWidth="1"/>
    <col min="11" max="11" width="14.375" style="22" customWidth="1"/>
    <col min="12" max="12" width="15.375" style="22" customWidth="1"/>
    <col min="13" max="13" width="14.25390625" style="61" customWidth="1"/>
    <col min="14" max="14" width="3.625" style="61" customWidth="1"/>
    <col min="15" max="15" width="15.875" style="22" bestFit="1" customWidth="1"/>
    <col min="16" max="16" width="11.00390625" style="22" customWidth="1"/>
    <col min="17" max="17" width="7.375" style="22" customWidth="1"/>
    <col min="18" max="18" width="20.375" style="22" bestFit="1" customWidth="1"/>
    <col min="19" max="19" width="11.625" style="22" customWidth="1"/>
    <col min="20" max="21" width="6.625" style="22" customWidth="1"/>
    <col min="22" max="16384" width="8.875" style="22" customWidth="1"/>
  </cols>
  <sheetData>
    <row r="1" spans="1:16" ht="18" thickBot="1">
      <c r="A1" s="14"/>
      <c r="B1" s="15"/>
      <c r="C1" s="647"/>
      <c r="D1" s="647"/>
      <c r="E1" s="647"/>
      <c r="F1" s="647"/>
      <c r="G1" s="16"/>
      <c r="H1" s="17"/>
      <c r="I1" s="16"/>
      <c r="J1" s="18"/>
      <c r="K1" s="19"/>
      <c r="L1" s="18"/>
      <c r="M1" s="20"/>
      <c r="N1" s="20"/>
      <c r="O1" s="21"/>
      <c r="P1" s="21"/>
    </row>
    <row r="2" spans="1:16" ht="18" thickBot="1">
      <c r="A2" s="648" t="s">
        <v>402</v>
      </c>
      <c r="B2" s="648"/>
      <c r="C2" s="649"/>
      <c r="D2" s="23"/>
      <c r="E2" s="24"/>
      <c r="F2" s="17"/>
      <c r="G2" s="16"/>
      <c r="H2" s="17"/>
      <c r="I2" s="25"/>
      <c r="J2" s="650" t="s">
        <v>9</v>
      </c>
      <c r="K2" s="651"/>
      <c r="L2" s="652"/>
      <c r="M2" s="26"/>
      <c r="N2" s="26"/>
      <c r="O2" s="21"/>
      <c r="P2" s="27"/>
    </row>
    <row r="3" spans="1:16" ht="16.5" customHeight="1" thickBot="1">
      <c r="A3" s="653"/>
      <c r="B3" s="653"/>
      <c r="C3" s="653"/>
      <c r="D3" s="653"/>
      <c r="E3" s="653"/>
      <c r="F3" s="653"/>
      <c r="G3" s="653"/>
      <c r="H3" s="653"/>
      <c r="I3" s="28"/>
      <c r="J3" s="140" t="s">
        <v>11</v>
      </c>
      <c r="K3" s="141" t="s">
        <v>10</v>
      </c>
      <c r="L3" s="142" t="s">
        <v>12</v>
      </c>
      <c r="M3" s="26"/>
      <c r="N3" s="26"/>
      <c r="O3" s="21"/>
      <c r="P3" s="27"/>
    </row>
    <row r="4" spans="1:16" ht="16.2" thickBot="1">
      <c r="A4" s="653"/>
      <c r="B4" s="653"/>
      <c r="C4" s="653"/>
      <c r="D4" s="653"/>
      <c r="E4" s="653"/>
      <c r="F4" s="653"/>
      <c r="G4" s="653"/>
      <c r="H4" s="653"/>
      <c r="I4" s="29"/>
      <c r="J4" s="143">
        <f>L100</f>
        <v>0</v>
      </c>
      <c r="K4" s="144">
        <f>J4*L4</f>
        <v>0</v>
      </c>
      <c r="L4" s="145">
        <f>TOTAL!C21</f>
        <v>2.4462</v>
      </c>
      <c r="M4" s="26"/>
      <c r="N4" s="26"/>
      <c r="O4" s="21"/>
      <c r="P4" s="27"/>
    </row>
    <row r="5" spans="1:16" ht="15.75">
      <c r="A5" s="646"/>
      <c r="B5" s="646"/>
      <c r="C5" s="646"/>
      <c r="D5" s="646"/>
      <c r="E5" s="646"/>
      <c r="F5" s="646"/>
      <c r="G5" s="646"/>
      <c r="H5" s="646"/>
      <c r="I5" s="30"/>
      <c r="J5" s="31"/>
      <c r="K5" s="32"/>
      <c r="L5" s="33"/>
      <c r="M5" s="26"/>
      <c r="N5" s="26"/>
      <c r="O5" s="21"/>
      <c r="P5" s="27"/>
    </row>
    <row r="6" spans="1:16" ht="16.2" thickBot="1">
      <c r="A6" s="635"/>
      <c r="B6" s="635"/>
      <c r="C6" s="635"/>
      <c r="D6" s="636"/>
      <c r="E6" s="636"/>
      <c r="F6" s="636"/>
      <c r="G6" s="636"/>
      <c r="H6" s="635"/>
      <c r="I6" s="34"/>
      <c r="J6" s="24"/>
      <c r="K6" s="16"/>
      <c r="L6" s="35"/>
      <c r="M6" s="36"/>
      <c r="N6" s="36"/>
      <c r="O6" s="37"/>
      <c r="P6" s="37"/>
    </row>
    <row r="7" spans="1:19" ht="16.2" thickBot="1">
      <c r="A7" s="637" t="s">
        <v>34</v>
      </c>
      <c r="B7" s="639" t="s">
        <v>35</v>
      </c>
      <c r="C7" s="146" t="s">
        <v>36</v>
      </c>
      <c r="D7" s="146"/>
      <c r="E7" s="641" t="s">
        <v>37</v>
      </c>
      <c r="F7" s="643" t="s">
        <v>38</v>
      </c>
      <c r="G7" s="644"/>
      <c r="H7" s="645" t="s">
        <v>39</v>
      </c>
      <c r="I7" s="628"/>
      <c r="J7" s="627" t="s">
        <v>40</v>
      </c>
      <c r="K7" s="628"/>
      <c r="L7" s="629" t="s">
        <v>41</v>
      </c>
      <c r="M7" s="631" t="s">
        <v>42</v>
      </c>
      <c r="N7" s="147"/>
      <c r="O7" s="621" t="s">
        <v>43</v>
      </c>
      <c r="P7" s="621" t="s">
        <v>44</v>
      </c>
      <c r="Q7" s="38"/>
      <c r="R7" s="633" t="s">
        <v>45</v>
      </c>
      <c r="S7" s="621" t="s">
        <v>46</v>
      </c>
    </row>
    <row r="8" spans="1:19" ht="31.2" thickBot="1">
      <c r="A8" s="638"/>
      <c r="B8" s="640"/>
      <c r="C8" s="148"/>
      <c r="D8" s="148"/>
      <c r="E8" s="642"/>
      <c r="F8" s="149" t="s">
        <v>47</v>
      </c>
      <c r="G8" s="150" t="s">
        <v>48</v>
      </c>
      <c r="H8" s="151" t="s">
        <v>49</v>
      </c>
      <c r="I8" s="152" t="s">
        <v>48</v>
      </c>
      <c r="J8" s="153" t="s">
        <v>49</v>
      </c>
      <c r="K8" s="152" t="s">
        <v>48</v>
      </c>
      <c r="L8" s="630"/>
      <c r="M8" s="632"/>
      <c r="N8" s="147"/>
      <c r="O8" s="622"/>
      <c r="P8" s="622"/>
      <c r="Q8" s="38"/>
      <c r="R8" s="634"/>
      <c r="S8" s="622"/>
    </row>
    <row r="9" spans="1:19" ht="16.2" thickBot="1">
      <c r="A9" s="154" t="s">
        <v>0</v>
      </c>
      <c r="B9" s="155">
        <v>2</v>
      </c>
      <c r="C9" s="156" t="s">
        <v>1</v>
      </c>
      <c r="D9" s="156"/>
      <c r="E9" s="157" t="s">
        <v>2</v>
      </c>
      <c r="F9" s="158" t="s">
        <v>13</v>
      </c>
      <c r="G9" s="159" t="s">
        <v>3</v>
      </c>
      <c r="H9" s="160" t="s">
        <v>4</v>
      </c>
      <c r="I9" s="160" t="s">
        <v>5</v>
      </c>
      <c r="J9" s="161" t="s">
        <v>6</v>
      </c>
      <c r="K9" s="160" t="s">
        <v>7</v>
      </c>
      <c r="L9" s="162" t="s">
        <v>8</v>
      </c>
      <c r="M9" s="163" t="s">
        <v>15</v>
      </c>
      <c r="N9" s="147"/>
      <c r="O9" s="164" t="s">
        <v>14</v>
      </c>
      <c r="P9" s="159" t="s">
        <v>16</v>
      </c>
      <c r="Q9" s="38"/>
      <c r="R9" s="164" t="s">
        <v>50</v>
      </c>
      <c r="S9" s="159" t="s">
        <v>51</v>
      </c>
    </row>
    <row r="10" spans="1:19" ht="16.2" thickBot="1">
      <c r="A10" s="39"/>
      <c r="B10" s="40"/>
      <c r="C10" s="41"/>
      <c r="D10" s="42"/>
      <c r="E10" s="43"/>
      <c r="F10" s="44"/>
      <c r="G10" s="45"/>
      <c r="H10" s="46"/>
      <c r="I10" s="46"/>
      <c r="J10" s="47"/>
      <c r="K10" s="46"/>
      <c r="L10" s="46"/>
      <c r="M10" s="165"/>
      <c r="N10" s="48"/>
      <c r="O10" s="49"/>
      <c r="P10" s="50"/>
      <c r="R10" s="49"/>
      <c r="S10" s="50"/>
    </row>
    <row r="11" spans="1:19" s="52" customFormat="1" ht="27.75" customHeight="1" thickBot="1">
      <c r="A11" s="623"/>
      <c r="B11" s="624"/>
      <c r="C11" s="624"/>
      <c r="D11" s="624"/>
      <c r="E11" s="624"/>
      <c r="F11" s="475"/>
      <c r="G11" s="475"/>
      <c r="H11" s="475"/>
      <c r="I11" s="475"/>
      <c r="J11" s="475"/>
      <c r="K11" s="475"/>
      <c r="L11" s="475"/>
      <c r="M11" s="477"/>
      <c r="N11" s="166"/>
      <c r="O11" s="166"/>
      <c r="P11" s="166"/>
      <c r="Q11" s="166"/>
      <c r="R11" s="166"/>
      <c r="S11" s="167"/>
    </row>
    <row r="12" spans="1:19" s="52" customFormat="1" ht="27.75" customHeight="1" thickBot="1">
      <c r="A12" s="478"/>
      <c r="B12" s="168"/>
      <c r="C12" s="625"/>
      <c r="D12" s="625"/>
      <c r="E12" s="626"/>
      <c r="F12" s="626"/>
      <c r="G12" s="168"/>
      <c r="H12" s="168"/>
      <c r="I12" s="168"/>
      <c r="J12" s="168"/>
      <c r="K12" s="168"/>
      <c r="L12" s="168"/>
      <c r="M12" s="500"/>
      <c r="N12" s="51"/>
      <c r="O12" s="501"/>
      <c r="P12" s="506"/>
      <c r="Q12" s="16"/>
      <c r="R12" s="507"/>
      <c r="S12" s="508"/>
    </row>
    <row r="13" spans="1:19" ht="16.2">
      <c r="A13" s="346">
        <v>1</v>
      </c>
      <c r="B13" s="480"/>
      <c r="C13" s="493" t="s">
        <v>246</v>
      </c>
      <c r="D13" s="476"/>
      <c r="E13" s="494"/>
      <c r="F13" s="284"/>
      <c r="G13" s="509"/>
      <c r="H13" s="286"/>
      <c r="I13" s="288"/>
      <c r="J13" s="290"/>
      <c r="K13" s="288"/>
      <c r="L13" s="292"/>
      <c r="M13" s="181"/>
      <c r="N13" s="36"/>
      <c r="O13" s="504"/>
      <c r="P13" s="502"/>
      <c r="Q13" s="16"/>
      <c r="R13" s="308"/>
      <c r="S13" s="56"/>
    </row>
    <row r="14" spans="1:19" ht="16.2">
      <c r="A14" s="479"/>
      <c r="B14" s="481"/>
      <c r="C14" s="486" t="s">
        <v>247</v>
      </c>
      <c r="D14" s="473"/>
      <c r="E14" s="513" t="s">
        <v>310</v>
      </c>
      <c r="F14" s="285">
        <v>1</v>
      </c>
      <c r="G14" s="510">
        <v>1</v>
      </c>
      <c r="H14" s="287">
        <f aca="true" t="shared" si="0" ref="H14:H68">O14/$L$4</f>
        <v>0</v>
      </c>
      <c r="I14" s="495">
        <f aca="true" t="shared" si="1" ref="I14:I68">H14*G14</f>
        <v>0</v>
      </c>
      <c r="J14" s="91">
        <f aca="true" t="shared" si="2" ref="J14:J68">P14/$L$4</f>
        <v>0</v>
      </c>
      <c r="K14" s="495">
        <f aca="true" t="shared" si="3" ref="K14:K68">J14*G14</f>
        <v>0</v>
      </c>
      <c r="L14" s="498">
        <f aca="true" t="shared" si="4" ref="L14:L68">I14+K14</f>
        <v>0</v>
      </c>
      <c r="M14" s="172">
        <f aca="true" t="shared" si="5" ref="M14:M68">L14/G14</f>
        <v>0</v>
      </c>
      <c r="N14" s="36"/>
      <c r="O14" s="505">
        <v>0</v>
      </c>
      <c r="P14" s="503">
        <v>0</v>
      </c>
      <c r="Q14" s="16"/>
      <c r="R14" s="309"/>
      <c r="S14" s="176"/>
    </row>
    <row r="15" spans="1:19" ht="16.2">
      <c r="A15" s="312">
        <f>A13+1</f>
        <v>2</v>
      </c>
      <c r="B15" s="481"/>
      <c r="C15" s="484" t="s">
        <v>248</v>
      </c>
      <c r="D15" s="473"/>
      <c r="E15" s="513"/>
      <c r="F15" s="285"/>
      <c r="G15" s="510"/>
      <c r="H15" s="287"/>
      <c r="I15" s="495"/>
      <c r="J15" s="91"/>
      <c r="K15" s="495"/>
      <c r="L15" s="498"/>
      <c r="M15" s="172"/>
      <c r="N15" s="36"/>
      <c r="O15" s="505"/>
      <c r="P15" s="503"/>
      <c r="Q15" s="16"/>
      <c r="R15" s="309"/>
      <c r="S15" s="176"/>
    </row>
    <row r="16" spans="1:19" ht="16.2">
      <c r="A16" s="479"/>
      <c r="B16" s="481"/>
      <c r="C16" s="485" t="s">
        <v>249</v>
      </c>
      <c r="D16" s="473"/>
      <c r="E16" s="513" t="s">
        <v>310</v>
      </c>
      <c r="F16" s="285">
        <v>1</v>
      </c>
      <c r="G16" s="510">
        <v>1</v>
      </c>
      <c r="H16" s="287">
        <f t="shared" si="0"/>
        <v>0</v>
      </c>
      <c r="I16" s="495">
        <f t="shared" si="1"/>
        <v>0</v>
      </c>
      <c r="J16" s="91">
        <f t="shared" si="2"/>
        <v>0</v>
      </c>
      <c r="K16" s="495">
        <f t="shared" si="3"/>
        <v>0</v>
      </c>
      <c r="L16" s="498">
        <f t="shared" si="4"/>
        <v>0</v>
      </c>
      <c r="M16" s="172">
        <f t="shared" si="5"/>
        <v>0</v>
      </c>
      <c r="N16" s="36"/>
      <c r="O16" s="505">
        <v>0</v>
      </c>
      <c r="P16" s="503">
        <v>0</v>
      </c>
      <c r="Q16" s="16"/>
      <c r="R16" s="309"/>
      <c r="S16" s="176"/>
    </row>
    <row r="17" spans="1:19" ht="16.2">
      <c r="A17" s="312">
        <f>A15+1</f>
        <v>3</v>
      </c>
      <c r="B17" s="481"/>
      <c r="C17" s="484" t="s">
        <v>248</v>
      </c>
      <c r="D17" s="473"/>
      <c r="E17" s="513"/>
      <c r="F17" s="285"/>
      <c r="G17" s="510"/>
      <c r="H17" s="287"/>
      <c r="I17" s="495"/>
      <c r="J17" s="91"/>
      <c r="K17" s="495"/>
      <c r="L17" s="498"/>
      <c r="M17" s="172"/>
      <c r="N17" s="36"/>
      <c r="O17" s="505"/>
      <c r="P17" s="503"/>
      <c r="Q17" s="16"/>
      <c r="R17" s="309"/>
      <c r="S17" s="176"/>
    </row>
    <row r="18" spans="1:19" ht="16.2">
      <c r="A18" s="479"/>
      <c r="B18" s="481"/>
      <c r="C18" s="485" t="s">
        <v>250</v>
      </c>
      <c r="D18" s="473"/>
      <c r="E18" s="513" t="s">
        <v>310</v>
      </c>
      <c r="F18" s="285">
        <v>1</v>
      </c>
      <c r="G18" s="511">
        <v>1</v>
      </c>
      <c r="H18" s="287">
        <f t="shared" si="0"/>
        <v>0</v>
      </c>
      <c r="I18" s="495">
        <f t="shared" si="1"/>
        <v>0</v>
      </c>
      <c r="J18" s="91">
        <f t="shared" si="2"/>
        <v>0</v>
      </c>
      <c r="K18" s="495">
        <f t="shared" si="3"/>
        <v>0</v>
      </c>
      <c r="L18" s="498">
        <f t="shared" si="4"/>
        <v>0</v>
      </c>
      <c r="M18" s="172">
        <f t="shared" si="5"/>
        <v>0</v>
      </c>
      <c r="N18" s="36"/>
      <c r="O18" s="505">
        <v>0</v>
      </c>
      <c r="P18" s="503">
        <v>0</v>
      </c>
      <c r="Q18" s="16"/>
      <c r="R18" s="309"/>
      <c r="S18" s="176"/>
    </row>
    <row r="19" spans="1:19" ht="16.2">
      <c r="A19" s="312">
        <f>A17+1</f>
        <v>4</v>
      </c>
      <c r="B19" s="481"/>
      <c r="C19" s="484" t="s">
        <v>248</v>
      </c>
      <c r="D19" s="473"/>
      <c r="E19" s="513"/>
      <c r="F19" s="302"/>
      <c r="G19" s="511"/>
      <c r="H19" s="287"/>
      <c r="I19" s="495"/>
      <c r="J19" s="91"/>
      <c r="K19" s="495"/>
      <c r="L19" s="498"/>
      <c r="M19" s="172"/>
      <c r="N19" s="36"/>
      <c r="O19" s="505"/>
      <c r="P19" s="503"/>
      <c r="Q19" s="16"/>
      <c r="R19" s="309"/>
      <c r="S19" s="175"/>
    </row>
    <row r="20" spans="1:19" ht="16.2">
      <c r="A20" s="479"/>
      <c r="B20" s="481"/>
      <c r="C20" s="485" t="s">
        <v>251</v>
      </c>
      <c r="D20" s="473"/>
      <c r="E20" s="513" t="s">
        <v>310</v>
      </c>
      <c r="F20" s="302">
        <v>1</v>
      </c>
      <c r="G20" s="511">
        <v>1</v>
      </c>
      <c r="H20" s="287">
        <f t="shared" si="0"/>
        <v>0</v>
      </c>
      <c r="I20" s="495">
        <f t="shared" si="1"/>
        <v>0</v>
      </c>
      <c r="J20" s="91">
        <f t="shared" si="2"/>
        <v>0</v>
      </c>
      <c r="K20" s="495">
        <f t="shared" si="3"/>
        <v>0</v>
      </c>
      <c r="L20" s="498">
        <f t="shared" si="4"/>
        <v>0</v>
      </c>
      <c r="M20" s="172">
        <f t="shared" si="5"/>
        <v>0</v>
      </c>
      <c r="N20" s="36"/>
      <c r="O20" s="505">
        <v>0</v>
      </c>
      <c r="P20" s="503">
        <v>0</v>
      </c>
      <c r="Q20" s="16"/>
      <c r="R20" s="309"/>
      <c r="S20" s="175"/>
    </row>
    <row r="21" spans="1:19" ht="16.2">
      <c r="A21" s="312">
        <f>A19+1</f>
        <v>5</v>
      </c>
      <c r="B21" s="481"/>
      <c r="C21" s="484" t="s">
        <v>252</v>
      </c>
      <c r="D21" s="473"/>
      <c r="E21" s="513"/>
      <c r="F21" s="302"/>
      <c r="G21" s="511"/>
      <c r="H21" s="287"/>
      <c r="I21" s="495"/>
      <c r="J21" s="91"/>
      <c r="K21" s="495"/>
      <c r="L21" s="498"/>
      <c r="M21" s="172"/>
      <c r="N21" s="36"/>
      <c r="O21" s="505"/>
      <c r="P21" s="503"/>
      <c r="Q21" s="16"/>
      <c r="R21" s="309"/>
      <c r="S21" s="176"/>
    </row>
    <row r="22" spans="1:19" ht="16.2">
      <c r="A22" s="479"/>
      <c r="B22" s="481"/>
      <c r="C22" s="485" t="s">
        <v>253</v>
      </c>
      <c r="D22" s="473"/>
      <c r="E22" s="513" t="s">
        <v>310</v>
      </c>
      <c r="F22" s="302">
        <v>1</v>
      </c>
      <c r="G22" s="511">
        <v>1</v>
      </c>
      <c r="H22" s="287">
        <f t="shared" si="0"/>
        <v>0</v>
      </c>
      <c r="I22" s="495">
        <f t="shared" si="1"/>
        <v>0</v>
      </c>
      <c r="J22" s="91">
        <f t="shared" si="2"/>
        <v>0</v>
      </c>
      <c r="K22" s="495">
        <f t="shared" si="3"/>
        <v>0</v>
      </c>
      <c r="L22" s="498">
        <f t="shared" si="4"/>
        <v>0</v>
      </c>
      <c r="M22" s="172">
        <f t="shared" si="5"/>
        <v>0</v>
      </c>
      <c r="N22" s="36"/>
      <c r="O22" s="505">
        <v>0</v>
      </c>
      <c r="P22" s="503">
        <v>0</v>
      </c>
      <c r="Q22" s="16"/>
      <c r="R22" s="309"/>
      <c r="S22" s="176"/>
    </row>
    <row r="23" spans="1:19" ht="16.2">
      <c r="A23" s="312">
        <f>A21+1</f>
        <v>6</v>
      </c>
      <c r="B23" s="481"/>
      <c r="C23" s="484" t="s">
        <v>248</v>
      </c>
      <c r="D23" s="473"/>
      <c r="E23" s="513"/>
      <c r="F23" s="302"/>
      <c r="G23" s="511"/>
      <c r="H23" s="287"/>
      <c r="I23" s="495"/>
      <c r="J23" s="91"/>
      <c r="K23" s="495"/>
      <c r="L23" s="498"/>
      <c r="M23" s="172"/>
      <c r="N23" s="36"/>
      <c r="O23" s="505"/>
      <c r="P23" s="503"/>
      <c r="Q23" s="16"/>
      <c r="R23" s="309"/>
      <c r="S23" s="176"/>
    </row>
    <row r="24" spans="1:19" ht="16.2">
      <c r="A24" s="479"/>
      <c r="B24" s="481"/>
      <c r="C24" s="485" t="s">
        <v>251</v>
      </c>
      <c r="D24" s="473"/>
      <c r="E24" s="513" t="s">
        <v>310</v>
      </c>
      <c r="F24" s="302">
        <v>1</v>
      </c>
      <c r="G24" s="510">
        <v>1</v>
      </c>
      <c r="H24" s="287">
        <f t="shared" si="0"/>
        <v>0</v>
      </c>
      <c r="I24" s="495">
        <f t="shared" si="1"/>
        <v>0</v>
      </c>
      <c r="J24" s="91">
        <f t="shared" si="2"/>
        <v>0</v>
      </c>
      <c r="K24" s="495">
        <f t="shared" si="3"/>
        <v>0</v>
      </c>
      <c r="L24" s="498">
        <f t="shared" si="4"/>
        <v>0</v>
      </c>
      <c r="M24" s="172">
        <f t="shared" si="5"/>
        <v>0</v>
      </c>
      <c r="N24" s="36"/>
      <c r="O24" s="505">
        <v>0</v>
      </c>
      <c r="P24" s="503">
        <v>0</v>
      </c>
      <c r="Q24" s="16"/>
      <c r="R24" s="309"/>
      <c r="S24" s="176"/>
    </row>
    <row r="25" spans="1:19" ht="16.2">
      <c r="A25" s="312">
        <f>A23+1</f>
        <v>7</v>
      </c>
      <c r="B25" s="481"/>
      <c r="C25" s="484" t="s">
        <v>254</v>
      </c>
      <c r="D25" s="473"/>
      <c r="E25" s="513"/>
      <c r="F25" s="302"/>
      <c r="G25" s="510"/>
      <c r="H25" s="287"/>
      <c r="I25" s="495"/>
      <c r="J25" s="91"/>
      <c r="K25" s="495"/>
      <c r="L25" s="498"/>
      <c r="M25" s="172"/>
      <c r="N25" s="36"/>
      <c r="O25" s="505"/>
      <c r="P25" s="503"/>
      <c r="Q25" s="16"/>
      <c r="R25" s="309"/>
      <c r="S25" s="175"/>
    </row>
    <row r="26" spans="1:19" ht="16.2">
      <c r="A26" s="479"/>
      <c r="B26" s="481"/>
      <c r="C26" s="485" t="s">
        <v>255</v>
      </c>
      <c r="D26" s="473"/>
      <c r="E26" s="513" t="s">
        <v>310</v>
      </c>
      <c r="F26" s="302">
        <v>1</v>
      </c>
      <c r="G26" s="510">
        <v>2</v>
      </c>
      <c r="H26" s="287">
        <f t="shared" si="0"/>
        <v>0</v>
      </c>
      <c r="I26" s="495">
        <f t="shared" si="1"/>
        <v>0</v>
      </c>
      <c r="J26" s="91">
        <f t="shared" si="2"/>
        <v>0</v>
      </c>
      <c r="K26" s="495">
        <f t="shared" si="3"/>
        <v>0</v>
      </c>
      <c r="L26" s="498">
        <f t="shared" si="4"/>
        <v>0</v>
      </c>
      <c r="M26" s="172">
        <f t="shared" si="5"/>
        <v>0</v>
      </c>
      <c r="N26" s="36"/>
      <c r="O26" s="505">
        <v>0</v>
      </c>
      <c r="P26" s="503">
        <v>0</v>
      </c>
      <c r="Q26" s="16"/>
      <c r="R26" s="309"/>
      <c r="S26" s="175"/>
    </row>
    <row r="27" spans="1:19" ht="16.2">
      <c r="A27" s="312">
        <f>A25+1</f>
        <v>8</v>
      </c>
      <c r="B27" s="481"/>
      <c r="C27" s="484" t="s">
        <v>248</v>
      </c>
      <c r="D27" s="473"/>
      <c r="E27" s="513"/>
      <c r="F27" s="302"/>
      <c r="G27" s="511"/>
      <c r="H27" s="287"/>
      <c r="I27" s="495"/>
      <c r="J27" s="91"/>
      <c r="K27" s="495"/>
      <c r="L27" s="498"/>
      <c r="M27" s="172"/>
      <c r="N27" s="36"/>
      <c r="O27" s="505"/>
      <c r="P27" s="503"/>
      <c r="Q27" s="16"/>
      <c r="R27" s="309"/>
      <c r="S27" s="176"/>
    </row>
    <row r="28" spans="1:19" ht="16.2">
      <c r="A28" s="319"/>
      <c r="B28" s="481"/>
      <c r="C28" s="486" t="s">
        <v>251</v>
      </c>
      <c r="D28" s="473"/>
      <c r="E28" s="513" t="s">
        <v>310</v>
      </c>
      <c r="F28" s="302">
        <v>1</v>
      </c>
      <c r="G28" s="511">
        <v>1</v>
      </c>
      <c r="H28" s="287">
        <f t="shared" si="0"/>
        <v>0</v>
      </c>
      <c r="I28" s="495">
        <f t="shared" si="1"/>
        <v>0</v>
      </c>
      <c r="J28" s="91">
        <f t="shared" si="2"/>
        <v>0</v>
      </c>
      <c r="K28" s="495">
        <f t="shared" si="3"/>
        <v>0</v>
      </c>
      <c r="L28" s="498">
        <f t="shared" si="4"/>
        <v>0</v>
      </c>
      <c r="M28" s="172">
        <f t="shared" si="5"/>
        <v>0</v>
      </c>
      <c r="N28" s="36"/>
      <c r="O28" s="505">
        <v>0</v>
      </c>
      <c r="P28" s="503">
        <v>0</v>
      </c>
      <c r="Q28" s="16"/>
      <c r="R28" s="309"/>
      <c r="S28" s="175"/>
    </row>
    <row r="29" spans="1:19" ht="16.2">
      <c r="A29" s="319">
        <f>A27+1</f>
        <v>9</v>
      </c>
      <c r="B29" s="481"/>
      <c r="C29" s="488" t="s">
        <v>261</v>
      </c>
      <c r="D29" s="473"/>
      <c r="E29" s="513" t="s">
        <v>311</v>
      </c>
      <c r="F29" s="302">
        <v>1</v>
      </c>
      <c r="G29" s="511">
        <v>1</v>
      </c>
      <c r="H29" s="287">
        <f t="shared" si="0"/>
        <v>0</v>
      </c>
      <c r="I29" s="495">
        <f t="shared" si="1"/>
        <v>0</v>
      </c>
      <c r="J29" s="91">
        <f t="shared" si="2"/>
        <v>0</v>
      </c>
      <c r="K29" s="495">
        <f t="shared" si="3"/>
        <v>0</v>
      </c>
      <c r="L29" s="498">
        <f t="shared" si="4"/>
        <v>0</v>
      </c>
      <c r="M29" s="172">
        <f t="shared" si="5"/>
        <v>0</v>
      </c>
      <c r="N29" s="36"/>
      <c r="O29" s="505">
        <v>0</v>
      </c>
      <c r="P29" s="503">
        <v>0</v>
      </c>
      <c r="Q29" s="16"/>
      <c r="R29" s="309"/>
      <c r="S29" s="176"/>
    </row>
    <row r="30" spans="1:19" ht="16.2">
      <c r="A30" s="169">
        <f aca="true" t="shared" si="6" ref="A30:A57">A29+1</f>
        <v>10</v>
      </c>
      <c r="B30" s="481"/>
      <c r="C30" s="487" t="s">
        <v>262</v>
      </c>
      <c r="D30" s="473"/>
      <c r="E30" s="513" t="s">
        <v>311</v>
      </c>
      <c r="F30" s="302">
        <v>1</v>
      </c>
      <c r="G30" s="511">
        <v>4</v>
      </c>
      <c r="H30" s="287">
        <f t="shared" si="0"/>
        <v>0</v>
      </c>
      <c r="I30" s="495">
        <f t="shared" si="1"/>
        <v>0</v>
      </c>
      <c r="J30" s="91">
        <f t="shared" si="2"/>
        <v>0</v>
      </c>
      <c r="K30" s="495">
        <f t="shared" si="3"/>
        <v>0</v>
      </c>
      <c r="L30" s="498">
        <f t="shared" si="4"/>
        <v>0</v>
      </c>
      <c r="M30" s="172">
        <f t="shared" si="5"/>
        <v>0</v>
      </c>
      <c r="N30" s="36"/>
      <c r="O30" s="505">
        <v>0</v>
      </c>
      <c r="P30" s="503">
        <v>0</v>
      </c>
      <c r="Q30" s="16"/>
      <c r="R30" s="309"/>
      <c r="S30" s="175"/>
    </row>
    <row r="31" spans="1:19" ht="16.8" thickBot="1">
      <c r="A31" s="169">
        <f>A30+1</f>
        <v>11</v>
      </c>
      <c r="B31" s="481"/>
      <c r="C31" s="487" t="s">
        <v>263</v>
      </c>
      <c r="D31" s="483"/>
      <c r="E31" s="514" t="s">
        <v>311</v>
      </c>
      <c r="F31" s="302">
        <v>1</v>
      </c>
      <c r="G31" s="511">
        <v>2</v>
      </c>
      <c r="H31" s="287">
        <f t="shared" si="0"/>
        <v>0</v>
      </c>
      <c r="I31" s="495">
        <f t="shared" si="1"/>
        <v>0</v>
      </c>
      <c r="J31" s="91">
        <f t="shared" si="2"/>
        <v>0</v>
      </c>
      <c r="K31" s="495">
        <f t="shared" si="3"/>
        <v>0</v>
      </c>
      <c r="L31" s="498">
        <f t="shared" si="4"/>
        <v>0</v>
      </c>
      <c r="M31" s="172">
        <f t="shared" si="5"/>
        <v>0</v>
      </c>
      <c r="N31" s="36"/>
      <c r="O31" s="505">
        <v>0</v>
      </c>
      <c r="P31" s="503">
        <v>0</v>
      </c>
      <c r="Q31" s="16"/>
      <c r="R31" s="309"/>
      <c r="S31" s="175"/>
    </row>
    <row r="32" spans="1:19" ht="16.2">
      <c r="A32" s="169">
        <f t="shared" si="6"/>
        <v>12</v>
      </c>
      <c r="B32" s="481"/>
      <c r="C32" s="487" t="s">
        <v>264</v>
      </c>
      <c r="D32" s="473"/>
      <c r="E32" s="515" t="s">
        <v>311</v>
      </c>
      <c r="F32" s="302">
        <v>1</v>
      </c>
      <c r="G32" s="511">
        <v>1</v>
      </c>
      <c r="H32" s="287">
        <f t="shared" si="0"/>
        <v>0</v>
      </c>
      <c r="I32" s="495">
        <f t="shared" si="1"/>
        <v>0</v>
      </c>
      <c r="J32" s="91">
        <f t="shared" si="2"/>
        <v>0</v>
      </c>
      <c r="K32" s="495">
        <f t="shared" si="3"/>
        <v>0</v>
      </c>
      <c r="L32" s="498">
        <f t="shared" si="4"/>
        <v>0</v>
      </c>
      <c r="M32" s="172">
        <f t="shared" si="5"/>
        <v>0</v>
      </c>
      <c r="N32" s="36"/>
      <c r="O32" s="505">
        <v>0</v>
      </c>
      <c r="P32" s="503">
        <v>0</v>
      </c>
      <c r="Q32" s="16"/>
      <c r="R32" s="309"/>
      <c r="S32" s="176"/>
    </row>
    <row r="33" spans="1:19" ht="16.2">
      <c r="A33" s="169">
        <f t="shared" si="6"/>
        <v>13</v>
      </c>
      <c r="B33" s="481"/>
      <c r="C33" s="487" t="s">
        <v>265</v>
      </c>
      <c r="D33" s="473"/>
      <c r="E33" s="513" t="s">
        <v>311</v>
      </c>
      <c r="F33" s="302">
        <v>1</v>
      </c>
      <c r="G33" s="511">
        <v>3</v>
      </c>
      <c r="H33" s="287">
        <f t="shared" si="0"/>
        <v>0</v>
      </c>
      <c r="I33" s="495">
        <f t="shared" si="1"/>
        <v>0</v>
      </c>
      <c r="J33" s="91">
        <f t="shared" si="2"/>
        <v>0</v>
      </c>
      <c r="K33" s="495">
        <f t="shared" si="3"/>
        <v>0</v>
      </c>
      <c r="L33" s="498">
        <f t="shared" si="4"/>
        <v>0</v>
      </c>
      <c r="M33" s="172">
        <f t="shared" si="5"/>
        <v>0</v>
      </c>
      <c r="N33" s="36"/>
      <c r="O33" s="505">
        <v>0</v>
      </c>
      <c r="P33" s="503">
        <v>0</v>
      </c>
      <c r="Q33" s="16"/>
      <c r="R33" s="309"/>
      <c r="S33" s="176"/>
    </row>
    <row r="34" spans="1:19" ht="16.2">
      <c r="A34" s="169">
        <f t="shared" si="6"/>
        <v>14</v>
      </c>
      <c r="B34" s="481"/>
      <c r="C34" s="487" t="s">
        <v>266</v>
      </c>
      <c r="D34" s="473"/>
      <c r="E34" s="513" t="s">
        <v>311</v>
      </c>
      <c r="F34" s="302">
        <v>1</v>
      </c>
      <c r="G34" s="511">
        <v>1</v>
      </c>
      <c r="H34" s="287">
        <f t="shared" si="0"/>
        <v>0</v>
      </c>
      <c r="I34" s="495">
        <f t="shared" si="1"/>
        <v>0</v>
      </c>
      <c r="J34" s="91">
        <f t="shared" si="2"/>
        <v>0</v>
      </c>
      <c r="K34" s="495">
        <f t="shared" si="3"/>
        <v>0</v>
      </c>
      <c r="L34" s="498">
        <f t="shared" si="4"/>
        <v>0</v>
      </c>
      <c r="M34" s="172">
        <f t="shared" si="5"/>
        <v>0</v>
      </c>
      <c r="N34" s="36"/>
      <c r="O34" s="505">
        <v>0</v>
      </c>
      <c r="P34" s="503">
        <v>0</v>
      </c>
      <c r="Q34" s="16"/>
      <c r="R34" s="309"/>
      <c r="S34" s="176"/>
    </row>
    <row r="35" spans="1:19" ht="18" customHeight="1">
      <c r="A35" s="169">
        <f t="shared" si="6"/>
        <v>15</v>
      </c>
      <c r="B35" s="481"/>
      <c r="C35" s="488" t="s">
        <v>267</v>
      </c>
      <c r="D35" s="473"/>
      <c r="E35" s="513" t="s">
        <v>311</v>
      </c>
      <c r="F35" s="302">
        <v>1</v>
      </c>
      <c r="G35" s="511">
        <v>3</v>
      </c>
      <c r="H35" s="287">
        <f t="shared" si="0"/>
        <v>0</v>
      </c>
      <c r="I35" s="495">
        <f t="shared" si="1"/>
        <v>0</v>
      </c>
      <c r="J35" s="91">
        <f t="shared" si="2"/>
        <v>0</v>
      </c>
      <c r="K35" s="495">
        <f t="shared" si="3"/>
        <v>0</v>
      </c>
      <c r="L35" s="498">
        <f t="shared" si="4"/>
        <v>0</v>
      </c>
      <c r="M35" s="172">
        <f t="shared" si="5"/>
        <v>0</v>
      </c>
      <c r="N35" s="36"/>
      <c r="O35" s="505">
        <v>0</v>
      </c>
      <c r="P35" s="503">
        <v>0</v>
      </c>
      <c r="Q35" s="16"/>
      <c r="R35" s="309"/>
      <c r="S35" s="176"/>
    </row>
    <row r="36" spans="1:19" ht="16.2">
      <c r="A36" s="169">
        <f t="shared" si="6"/>
        <v>16</v>
      </c>
      <c r="B36" s="481"/>
      <c r="C36" s="487" t="s">
        <v>268</v>
      </c>
      <c r="D36" s="473"/>
      <c r="E36" s="513" t="s">
        <v>311</v>
      </c>
      <c r="F36" s="302">
        <v>1</v>
      </c>
      <c r="G36" s="511">
        <v>2</v>
      </c>
      <c r="H36" s="287">
        <f t="shared" si="0"/>
        <v>0</v>
      </c>
      <c r="I36" s="495">
        <f t="shared" si="1"/>
        <v>0</v>
      </c>
      <c r="J36" s="91">
        <f t="shared" si="2"/>
        <v>0</v>
      </c>
      <c r="K36" s="495">
        <f t="shared" si="3"/>
        <v>0</v>
      </c>
      <c r="L36" s="498">
        <f t="shared" si="4"/>
        <v>0</v>
      </c>
      <c r="M36" s="172">
        <f t="shared" si="5"/>
        <v>0</v>
      </c>
      <c r="N36" s="36"/>
      <c r="O36" s="505">
        <v>0</v>
      </c>
      <c r="P36" s="503">
        <v>0</v>
      </c>
      <c r="Q36" s="16"/>
      <c r="R36" s="309"/>
      <c r="S36" s="176"/>
    </row>
    <row r="37" spans="1:19" ht="16.2">
      <c r="A37" s="169">
        <f t="shared" si="6"/>
        <v>17</v>
      </c>
      <c r="B37" s="481"/>
      <c r="C37" s="487" t="s">
        <v>269</v>
      </c>
      <c r="D37" s="473"/>
      <c r="E37" s="513" t="s">
        <v>311</v>
      </c>
      <c r="F37" s="302">
        <v>1</v>
      </c>
      <c r="G37" s="511">
        <v>8</v>
      </c>
      <c r="H37" s="287">
        <f t="shared" si="0"/>
        <v>0</v>
      </c>
      <c r="I37" s="495">
        <f t="shared" si="1"/>
        <v>0</v>
      </c>
      <c r="J37" s="91">
        <f t="shared" si="2"/>
        <v>0</v>
      </c>
      <c r="K37" s="495">
        <f t="shared" si="3"/>
        <v>0</v>
      </c>
      <c r="L37" s="498">
        <f t="shared" si="4"/>
        <v>0</v>
      </c>
      <c r="M37" s="172">
        <f t="shared" si="5"/>
        <v>0</v>
      </c>
      <c r="N37" s="36"/>
      <c r="O37" s="505">
        <v>0</v>
      </c>
      <c r="P37" s="503">
        <v>0</v>
      </c>
      <c r="Q37" s="16"/>
      <c r="R37" s="309"/>
      <c r="S37" s="176"/>
    </row>
    <row r="38" spans="1:19" ht="16.2">
      <c r="A38" s="169">
        <f t="shared" si="6"/>
        <v>18</v>
      </c>
      <c r="B38" s="481"/>
      <c r="C38" s="487" t="s">
        <v>270</v>
      </c>
      <c r="D38" s="473"/>
      <c r="E38" s="513" t="s">
        <v>311</v>
      </c>
      <c r="F38" s="302">
        <v>1</v>
      </c>
      <c r="G38" s="511">
        <v>2</v>
      </c>
      <c r="H38" s="287">
        <f t="shared" si="0"/>
        <v>0</v>
      </c>
      <c r="I38" s="495">
        <f t="shared" si="1"/>
        <v>0</v>
      </c>
      <c r="J38" s="91">
        <f t="shared" si="2"/>
        <v>0</v>
      </c>
      <c r="K38" s="495">
        <f t="shared" si="3"/>
        <v>0</v>
      </c>
      <c r="L38" s="498">
        <f t="shared" si="4"/>
        <v>0</v>
      </c>
      <c r="M38" s="172">
        <f t="shared" si="5"/>
        <v>0</v>
      </c>
      <c r="N38" s="36"/>
      <c r="O38" s="505">
        <v>0</v>
      </c>
      <c r="P38" s="503">
        <v>0</v>
      </c>
      <c r="Q38" s="16"/>
      <c r="R38" s="309"/>
      <c r="S38" s="176"/>
    </row>
    <row r="39" spans="1:19" ht="16.2">
      <c r="A39" s="169">
        <f t="shared" si="6"/>
        <v>19</v>
      </c>
      <c r="B39" s="481"/>
      <c r="C39" s="487" t="s">
        <v>271</v>
      </c>
      <c r="D39" s="473"/>
      <c r="E39" s="513" t="s">
        <v>311</v>
      </c>
      <c r="F39" s="302">
        <v>1</v>
      </c>
      <c r="G39" s="511">
        <v>5</v>
      </c>
      <c r="H39" s="287">
        <f t="shared" si="0"/>
        <v>0</v>
      </c>
      <c r="I39" s="495">
        <f t="shared" si="1"/>
        <v>0</v>
      </c>
      <c r="J39" s="91">
        <f t="shared" si="2"/>
        <v>0</v>
      </c>
      <c r="K39" s="495">
        <f t="shared" si="3"/>
        <v>0</v>
      </c>
      <c r="L39" s="498">
        <f t="shared" si="4"/>
        <v>0</v>
      </c>
      <c r="M39" s="172">
        <f t="shared" si="5"/>
        <v>0</v>
      </c>
      <c r="N39" s="36"/>
      <c r="O39" s="505">
        <v>0</v>
      </c>
      <c r="P39" s="503">
        <v>0</v>
      </c>
      <c r="Q39" s="16"/>
      <c r="R39" s="309"/>
      <c r="S39" s="176"/>
    </row>
    <row r="40" spans="1:19" ht="16.2">
      <c r="A40" s="169">
        <f t="shared" si="6"/>
        <v>20</v>
      </c>
      <c r="B40" s="481"/>
      <c r="C40" s="487" t="s">
        <v>272</v>
      </c>
      <c r="D40" s="473"/>
      <c r="E40" s="513" t="s">
        <v>311</v>
      </c>
      <c r="F40" s="302">
        <v>1</v>
      </c>
      <c r="G40" s="511">
        <v>33</v>
      </c>
      <c r="H40" s="287">
        <f t="shared" si="0"/>
        <v>0</v>
      </c>
      <c r="I40" s="495">
        <f t="shared" si="1"/>
        <v>0</v>
      </c>
      <c r="J40" s="91">
        <f t="shared" si="2"/>
        <v>0</v>
      </c>
      <c r="K40" s="495">
        <f t="shared" si="3"/>
        <v>0</v>
      </c>
      <c r="L40" s="498">
        <f t="shared" si="4"/>
        <v>0</v>
      </c>
      <c r="M40" s="172">
        <f t="shared" si="5"/>
        <v>0</v>
      </c>
      <c r="N40" s="36"/>
      <c r="O40" s="505">
        <v>0</v>
      </c>
      <c r="P40" s="503">
        <v>0</v>
      </c>
      <c r="Q40" s="16"/>
      <c r="R40" s="309"/>
      <c r="S40" s="176"/>
    </row>
    <row r="41" spans="1:19" ht="16.2">
      <c r="A41" s="169">
        <f t="shared" si="6"/>
        <v>21</v>
      </c>
      <c r="B41" s="481"/>
      <c r="C41" s="489" t="s">
        <v>273</v>
      </c>
      <c r="D41" s="473"/>
      <c r="E41" s="513" t="s">
        <v>311</v>
      </c>
      <c r="F41" s="302">
        <v>1</v>
      </c>
      <c r="G41" s="511">
        <v>1</v>
      </c>
      <c r="H41" s="287">
        <f t="shared" si="0"/>
        <v>0</v>
      </c>
      <c r="I41" s="495">
        <f t="shared" si="1"/>
        <v>0</v>
      </c>
      <c r="J41" s="91">
        <f t="shared" si="2"/>
        <v>0</v>
      </c>
      <c r="K41" s="495">
        <f t="shared" si="3"/>
        <v>0</v>
      </c>
      <c r="L41" s="498">
        <f t="shared" si="4"/>
        <v>0</v>
      </c>
      <c r="M41" s="172">
        <f t="shared" si="5"/>
        <v>0</v>
      </c>
      <c r="N41" s="36"/>
      <c r="O41" s="505">
        <v>0</v>
      </c>
      <c r="P41" s="503">
        <v>0</v>
      </c>
      <c r="Q41" s="16"/>
      <c r="R41" s="309"/>
      <c r="S41" s="176"/>
    </row>
    <row r="42" spans="1:19" ht="16.2">
      <c r="A42" s="169">
        <f t="shared" si="6"/>
        <v>22</v>
      </c>
      <c r="B42" s="481"/>
      <c r="C42" s="489" t="s">
        <v>274</v>
      </c>
      <c r="D42" s="473"/>
      <c r="E42" s="513" t="s">
        <v>311</v>
      </c>
      <c r="F42" s="302">
        <v>1</v>
      </c>
      <c r="G42" s="511">
        <v>1</v>
      </c>
      <c r="H42" s="287">
        <f t="shared" si="0"/>
        <v>0</v>
      </c>
      <c r="I42" s="495">
        <f t="shared" si="1"/>
        <v>0</v>
      </c>
      <c r="J42" s="91">
        <f t="shared" si="2"/>
        <v>0</v>
      </c>
      <c r="K42" s="495">
        <f t="shared" si="3"/>
        <v>0</v>
      </c>
      <c r="L42" s="498">
        <f t="shared" si="4"/>
        <v>0</v>
      </c>
      <c r="M42" s="172">
        <f t="shared" si="5"/>
        <v>0</v>
      </c>
      <c r="N42" s="36"/>
      <c r="O42" s="505">
        <v>0</v>
      </c>
      <c r="P42" s="503">
        <v>0</v>
      </c>
      <c r="Q42" s="16"/>
      <c r="R42" s="309"/>
      <c r="S42" s="176"/>
    </row>
    <row r="43" spans="1:19" ht="16.2">
      <c r="A43" s="169">
        <f t="shared" si="6"/>
        <v>23</v>
      </c>
      <c r="B43" s="481"/>
      <c r="C43" s="489" t="s">
        <v>275</v>
      </c>
      <c r="D43" s="473"/>
      <c r="E43" s="513" t="s">
        <v>311</v>
      </c>
      <c r="F43" s="302">
        <v>1</v>
      </c>
      <c r="G43" s="511">
        <v>1</v>
      </c>
      <c r="H43" s="287">
        <f t="shared" si="0"/>
        <v>0</v>
      </c>
      <c r="I43" s="495">
        <f t="shared" si="1"/>
        <v>0</v>
      </c>
      <c r="J43" s="91">
        <f t="shared" si="2"/>
        <v>0</v>
      </c>
      <c r="K43" s="495">
        <f t="shared" si="3"/>
        <v>0</v>
      </c>
      <c r="L43" s="498">
        <f t="shared" si="4"/>
        <v>0</v>
      </c>
      <c r="M43" s="172">
        <f t="shared" si="5"/>
        <v>0</v>
      </c>
      <c r="N43" s="36"/>
      <c r="O43" s="505">
        <v>0</v>
      </c>
      <c r="P43" s="503">
        <v>0</v>
      </c>
      <c r="Q43" s="16"/>
      <c r="R43" s="309"/>
      <c r="S43" s="176"/>
    </row>
    <row r="44" spans="1:19" ht="16.2">
      <c r="A44" s="169">
        <f t="shared" si="6"/>
        <v>24</v>
      </c>
      <c r="B44" s="481"/>
      <c r="C44" s="489" t="s">
        <v>276</v>
      </c>
      <c r="D44" s="473"/>
      <c r="E44" s="513" t="s">
        <v>311</v>
      </c>
      <c r="F44" s="302">
        <v>1</v>
      </c>
      <c r="G44" s="511">
        <v>4</v>
      </c>
      <c r="H44" s="287">
        <f t="shared" si="0"/>
        <v>0</v>
      </c>
      <c r="I44" s="495">
        <f t="shared" si="1"/>
        <v>0</v>
      </c>
      <c r="J44" s="91">
        <f t="shared" si="2"/>
        <v>0</v>
      </c>
      <c r="K44" s="495">
        <f t="shared" si="3"/>
        <v>0</v>
      </c>
      <c r="L44" s="498">
        <f t="shared" si="4"/>
        <v>0</v>
      </c>
      <c r="M44" s="172">
        <f t="shared" si="5"/>
        <v>0</v>
      </c>
      <c r="N44" s="36"/>
      <c r="O44" s="505">
        <v>0</v>
      </c>
      <c r="P44" s="503">
        <v>0</v>
      </c>
      <c r="Q44" s="16"/>
      <c r="R44" s="309"/>
      <c r="S44" s="176"/>
    </row>
    <row r="45" spans="1:19" ht="16.2">
      <c r="A45" s="169">
        <f t="shared" si="6"/>
        <v>25</v>
      </c>
      <c r="B45" s="481"/>
      <c r="C45" s="489" t="s">
        <v>277</v>
      </c>
      <c r="D45" s="473"/>
      <c r="E45" s="513" t="s">
        <v>312</v>
      </c>
      <c r="F45" s="302">
        <v>1</v>
      </c>
      <c r="G45" s="511">
        <v>280</v>
      </c>
      <c r="H45" s="287">
        <f t="shared" si="0"/>
        <v>0</v>
      </c>
      <c r="I45" s="495">
        <f t="shared" si="1"/>
        <v>0</v>
      </c>
      <c r="J45" s="91">
        <f t="shared" si="2"/>
        <v>0</v>
      </c>
      <c r="K45" s="495">
        <f t="shared" si="3"/>
        <v>0</v>
      </c>
      <c r="L45" s="498">
        <f t="shared" si="4"/>
        <v>0</v>
      </c>
      <c r="M45" s="172">
        <f t="shared" si="5"/>
        <v>0</v>
      </c>
      <c r="N45" s="36"/>
      <c r="O45" s="505">
        <v>0</v>
      </c>
      <c r="P45" s="503">
        <v>0</v>
      </c>
      <c r="Q45" s="16"/>
      <c r="R45" s="309"/>
      <c r="S45" s="176"/>
    </row>
    <row r="46" spans="1:19" ht="16.2">
      <c r="A46" s="169">
        <f t="shared" si="6"/>
        <v>26</v>
      </c>
      <c r="B46" s="481"/>
      <c r="C46" s="489" t="s">
        <v>278</v>
      </c>
      <c r="D46" s="473"/>
      <c r="E46" s="513" t="s">
        <v>312</v>
      </c>
      <c r="F46" s="302">
        <v>1</v>
      </c>
      <c r="G46" s="511">
        <v>145</v>
      </c>
      <c r="H46" s="287">
        <f t="shared" si="0"/>
        <v>0</v>
      </c>
      <c r="I46" s="495">
        <f t="shared" si="1"/>
        <v>0</v>
      </c>
      <c r="J46" s="91">
        <f t="shared" si="2"/>
        <v>0</v>
      </c>
      <c r="K46" s="495">
        <f t="shared" si="3"/>
        <v>0</v>
      </c>
      <c r="L46" s="498">
        <f t="shared" si="4"/>
        <v>0</v>
      </c>
      <c r="M46" s="172">
        <f t="shared" si="5"/>
        <v>0</v>
      </c>
      <c r="N46" s="36"/>
      <c r="O46" s="505">
        <v>0</v>
      </c>
      <c r="P46" s="503">
        <v>0</v>
      </c>
      <c r="Q46" s="16"/>
      <c r="R46" s="309"/>
      <c r="S46" s="176"/>
    </row>
    <row r="47" spans="1:19" ht="16.2">
      <c r="A47" s="169">
        <f t="shared" si="6"/>
        <v>27</v>
      </c>
      <c r="B47" s="481"/>
      <c r="C47" s="489" t="s">
        <v>279</v>
      </c>
      <c r="D47" s="473"/>
      <c r="E47" s="513" t="s">
        <v>312</v>
      </c>
      <c r="F47" s="302">
        <v>1</v>
      </c>
      <c r="G47" s="511">
        <v>25</v>
      </c>
      <c r="H47" s="287">
        <f t="shared" si="0"/>
        <v>0</v>
      </c>
      <c r="I47" s="495">
        <f t="shared" si="1"/>
        <v>0</v>
      </c>
      <c r="J47" s="91">
        <f t="shared" si="2"/>
        <v>0</v>
      </c>
      <c r="K47" s="495">
        <f t="shared" si="3"/>
        <v>0</v>
      </c>
      <c r="L47" s="498">
        <f t="shared" si="4"/>
        <v>0</v>
      </c>
      <c r="M47" s="172">
        <f t="shared" si="5"/>
        <v>0</v>
      </c>
      <c r="N47" s="36"/>
      <c r="O47" s="505">
        <v>0</v>
      </c>
      <c r="P47" s="503">
        <v>0</v>
      </c>
      <c r="Q47" s="16"/>
      <c r="R47" s="309"/>
      <c r="S47" s="176"/>
    </row>
    <row r="48" spans="1:19" ht="16.2">
      <c r="A48" s="169">
        <f t="shared" si="6"/>
        <v>28</v>
      </c>
      <c r="B48" s="481"/>
      <c r="C48" s="489" t="s">
        <v>280</v>
      </c>
      <c r="D48" s="473"/>
      <c r="E48" s="513" t="s">
        <v>312</v>
      </c>
      <c r="F48" s="302">
        <v>1</v>
      </c>
      <c r="G48" s="511">
        <v>84</v>
      </c>
      <c r="H48" s="287">
        <f t="shared" si="0"/>
        <v>0</v>
      </c>
      <c r="I48" s="495">
        <f t="shared" si="1"/>
        <v>0</v>
      </c>
      <c r="J48" s="91">
        <f t="shared" si="2"/>
        <v>0</v>
      </c>
      <c r="K48" s="495">
        <f t="shared" si="3"/>
        <v>0</v>
      </c>
      <c r="L48" s="498">
        <f t="shared" si="4"/>
        <v>0</v>
      </c>
      <c r="M48" s="172">
        <f t="shared" si="5"/>
        <v>0</v>
      </c>
      <c r="N48" s="36"/>
      <c r="O48" s="505">
        <v>0</v>
      </c>
      <c r="P48" s="503">
        <v>0</v>
      </c>
      <c r="Q48" s="16"/>
      <c r="R48" s="309"/>
      <c r="S48" s="176"/>
    </row>
    <row r="49" spans="1:19" ht="16.2">
      <c r="A49" s="169">
        <f t="shared" si="6"/>
        <v>29</v>
      </c>
      <c r="B49" s="481"/>
      <c r="C49" s="489" t="s">
        <v>281</v>
      </c>
      <c r="D49" s="473"/>
      <c r="E49" s="513" t="s">
        <v>312</v>
      </c>
      <c r="F49" s="302">
        <v>1</v>
      </c>
      <c r="G49" s="511">
        <v>73</v>
      </c>
      <c r="H49" s="287">
        <f t="shared" si="0"/>
        <v>0</v>
      </c>
      <c r="I49" s="495">
        <f t="shared" si="1"/>
        <v>0</v>
      </c>
      <c r="J49" s="91">
        <f t="shared" si="2"/>
        <v>0</v>
      </c>
      <c r="K49" s="495">
        <f t="shared" si="3"/>
        <v>0</v>
      </c>
      <c r="L49" s="498">
        <f t="shared" si="4"/>
        <v>0</v>
      </c>
      <c r="M49" s="172">
        <f t="shared" si="5"/>
        <v>0</v>
      </c>
      <c r="N49" s="36"/>
      <c r="O49" s="505">
        <v>0</v>
      </c>
      <c r="P49" s="503">
        <v>0</v>
      </c>
      <c r="Q49" s="16"/>
      <c r="R49" s="309"/>
      <c r="S49" s="176"/>
    </row>
    <row r="50" spans="1:19" ht="16.2">
      <c r="A50" s="169">
        <f t="shared" si="6"/>
        <v>30</v>
      </c>
      <c r="B50" s="481"/>
      <c r="C50" s="489" t="s">
        <v>282</v>
      </c>
      <c r="D50" s="473"/>
      <c r="E50" s="513" t="s">
        <v>312</v>
      </c>
      <c r="F50" s="302">
        <v>1</v>
      </c>
      <c r="G50" s="511">
        <v>66</v>
      </c>
      <c r="H50" s="287">
        <f t="shared" si="0"/>
        <v>0</v>
      </c>
      <c r="I50" s="495">
        <f t="shared" si="1"/>
        <v>0</v>
      </c>
      <c r="J50" s="91">
        <f t="shared" si="2"/>
        <v>0</v>
      </c>
      <c r="K50" s="495">
        <f t="shared" si="3"/>
        <v>0</v>
      </c>
      <c r="L50" s="498">
        <f t="shared" si="4"/>
        <v>0</v>
      </c>
      <c r="M50" s="172">
        <f t="shared" si="5"/>
        <v>0</v>
      </c>
      <c r="N50" s="36"/>
      <c r="O50" s="505">
        <v>0</v>
      </c>
      <c r="P50" s="503">
        <v>0</v>
      </c>
      <c r="Q50" s="16"/>
      <c r="R50" s="309"/>
      <c r="S50" s="176"/>
    </row>
    <row r="51" spans="1:19" ht="16.2">
      <c r="A51" s="169">
        <f t="shared" si="6"/>
        <v>31</v>
      </c>
      <c r="B51" s="481"/>
      <c r="C51" s="489" t="s">
        <v>283</v>
      </c>
      <c r="D51" s="473"/>
      <c r="E51" s="513" t="s">
        <v>312</v>
      </c>
      <c r="F51" s="302">
        <v>1</v>
      </c>
      <c r="G51" s="511">
        <v>190</v>
      </c>
      <c r="H51" s="287">
        <f t="shared" si="0"/>
        <v>0</v>
      </c>
      <c r="I51" s="495">
        <f t="shared" si="1"/>
        <v>0</v>
      </c>
      <c r="J51" s="91">
        <f t="shared" si="2"/>
        <v>0</v>
      </c>
      <c r="K51" s="495">
        <f t="shared" si="3"/>
        <v>0</v>
      </c>
      <c r="L51" s="498">
        <f t="shared" si="4"/>
        <v>0</v>
      </c>
      <c r="M51" s="172">
        <f t="shared" si="5"/>
        <v>0</v>
      </c>
      <c r="N51" s="36"/>
      <c r="O51" s="505">
        <v>0</v>
      </c>
      <c r="P51" s="503">
        <v>0</v>
      </c>
      <c r="Q51" s="16"/>
      <c r="R51" s="309"/>
      <c r="S51" s="176"/>
    </row>
    <row r="52" spans="1:19" ht="16.2">
      <c r="A52" s="169">
        <f t="shared" si="6"/>
        <v>32</v>
      </c>
      <c r="B52" s="481"/>
      <c r="C52" s="489" t="s">
        <v>284</v>
      </c>
      <c r="D52" s="473"/>
      <c r="E52" s="513" t="s">
        <v>312</v>
      </c>
      <c r="F52" s="302">
        <v>1</v>
      </c>
      <c r="G52" s="511">
        <v>620</v>
      </c>
      <c r="H52" s="287">
        <f t="shared" si="0"/>
        <v>0</v>
      </c>
      <c r="I52" s="495">
        <f t="shared" si="1"/>
        <v>0</v>
      </c>
      <c r="J52" s="91">
        <f t="shared" si="2"/>
        <v>0</v>
      </c>
      <c r="K52" s="495">
        <f t="shared" si="3"/>
        <v>0</v>
      </c>
      <c r="L52" s="498">
        <f t="shared" si="4"/>
        <v>0</v>
      </c>
      <c r="M52" s="172">
        <f t="shared" si="5"/>
        <v>0</v>
      </c>
      <c r="N52" s="36"/>
      <c r="O52" s="505">
        <v>0</v>
      </c>
      <c r="P52" s="503">
        <v>0</v>
      </c>
      <c r="Q52" s="16"/>
      <c r="R52" s="309"/>
      <c r="S52" s="176"/>
    </row>
    <row r="53" spans="1:19" ht="16.2">
      <c r="A53" s="169">
        <f t="shared" si="6"/>
        <v>33</v>
      </c>
      <c r="B53" s="481"/>
      <c r="C53" s="489" t="s">
        <v>256</v>
      </c>
      <c r="D53" s="473"/>
      <c r="E53" s="513" t="s">
        <v>311</v>
      </c>
      <c r="F53" s="302">
        <v>1</v>
      </c>
      <c r="G53" s="511">
        <v>200</v>
      </c>
      <c r="H53" s="287">
        <f t="shared" si="0"/>
        <v>0</v>
      </c>
      <c r="I53" s="495">
        <f t="shared" si="1"/>
        <v>0</v>
      </c>
      <c r="J53" s="91">
        <f t="shared" si="2"/>
        <v>0</v>
      </c>
      <c r="K53" s="495">
        <f t="shared" si="3"/>
        <v>0</v>
      </c>
      <c r="L53" s="498">
        <f t="shared" si="4"/>
        <v>0</v>
      </c>
      <c r="M53" s="172">
        <f t="shared" si="5"/>
        <v>0</v>
      </c>
      <c r="N53" s="36"/>
      <c r="O53" s="505">
        <v>0</v>
      </c>
      <c r="P53" s="503">
        <v>0</v>
      </c>
      <c r="Q53" s="16"/>
      <c r="R53" s="309"/>
      <c r="S53" s="176"/>
    </row>
    <row r="54" spans="1:19" ht="16.2">
      <c r="A54" s="169">
        <f t="shared" si="6"/>
        <v>34</v>
      </c>
      <c r="B54" s="481"/>
      <c r="C54" s="489" t="s">
        <v>257</v>
      </c>
      <c r="D54" s="473"/>
      <c r="E54" s="513" t="s">
        <v>311</v>
      </c>
      <c r="F54" s="302">
        <v>1</v>
      </c>
      <c r="G54" s="511">
        <v>40</v>
      </c>
      <c r="H54" s="287">
        <f t="shared" si="0"/>
        <v>0</v>
      </c>
      <c r="I54" s="495">
        <f t="shared" si="1"/>
        <v>0</v>
      </c>
      <c r="J54" s="91">
        <f t="shared" si="2"/>
        <v>0</v>
      </c>
      <c r="K54" s="495">
        <f t="shared" si="3"/>
        <v>0</v>
      </c>
      <c r="L54" s="498">
        <f t="shared" si="4"/>
        <v>0</v>
      </c>
      <c r="M54" s="172">
        <f t="shared" si="5"/>
        <v>0</v>
      </c>
      <c r="N54" s="36"/>
      <c r="O54" s="505">
        <v>0</v>
      </c>
      <c r="P54" s="503">
        <v>0</v>
      </c>
      <c r="Q54" s="16"/>
      <c r="R54" s="309"/>
      <c r="S54" s="176"/>
    </row>
    <row r="55" spans="1:19" ht="30">
      <c r="A55" s="169">
        <f t="shared" si="6"/>
        <v>35</v>
      </c>
      <c r="B55" s="481"/>
      <c r="C55" s="489" t="s">
        <v>258</v>
      </c>
      <c r="D55" s="473"/>
      <c r="E55" s="513" t="s">
        <v>312</v>
      </c>
      <c r="F55" s="302">
        <v>1</v>
      </c>
      <c r="G55" s="511">
        <v>400</v>
      </c>
      <c r="H55" s="287">
        <f t="shared" si="0"/>
        <v>0</v>
      </c>
      <c r="I55" s="495">
        <f t="shared" si="1"/>
        <v>0</v>
      </c>
      <c r="J55" s="91">
        <f t="shared" si="2"/>
        <v>0</v>
      </c>
      <c r="K55" s="495">
        <f t="shared" si="3"/>
        <v>0</v>
      </c>
      <c r="L55" s="498">
        <f t="shared" si="4"/>
        <v>0</v>
      </c>
      <c r="M55" s="172">
        <f t="shared" si="5"/>
        <v>0</v>
      </c>
      <c r="N55" s="36"/>
      <c r="O55" s="505">
        <v>0</v>
      </c>
      <c r="P55" s="503">
        <v>0</v>
      </c>
      <c r="Q55" s="16"/>
      <c r="R55" s="309"/>
      <c r="S55" s="176"/>
    </row>
    <row r="56" spans="1:19" ht="30">
      <c r="A56" s="169">
        <f t="shared" si="6"/>
        <v>36</v>
      </c>
      <c r="B56" s="481"/>
      <c r="C56" s="489" t="s">
        <v>259</v>
      </c>
      <c r="D56" s="473"/>
      <c r="E56" s="513" t="s">
        <v>312</v>
      </c>
      <c r="F56" s="302">
        <v>1</v>
      </c>
      <c r="G56" s="511">
        <v>130</v>
      </c>
      <c r="H56" s="287">
        <f t="shared" si="0"/>
        <v>0</v>
      </c>
      <c r="I56" s="495">
        <f t="shared" si="1"/>
        <v>0</v>
      </c>
      <c r="J56" s="91">
        <f t="shared" si="2"/>
        <v>0</v>
      </c>
      <c r="K56" s="495">
        <f t="shared" si="3"/>
        <v>0</v>
      </c>
      <c r="L56" s="498">
        <f t="shared" si="4"/>
        <v>0</v>
      </c>
      <c r="M56" s="172">
        <f t="shared" si="5"/>
        <v>0</v>
      </c>
      <c r="N56" s="36"/>
      <c r="O56" s="505">
        <v>0</v>
      </c>
      <c r="P56" s="503">
        <v>0</v>
      </c>
      <c r="Q56" s="16"/>
      <c r="R56" s="309"/>
      <c r="S56" s="176"/>
    </row>
    <row r="57" spans="1:19" ht="30">
      <c r="A57" s="169">
        <f t="shared" si="6"/>
        <v>37</v>
      </c>
      <c r="B57" s="481"/>
      <c r="C57" s="489" t="s">
        <v>260</v>
      </c>
      <c r="D57" s="473"/>
      <c r="E57" s="513" t="s">
        <v>312</v>
      </c>
      <c r="F57" s="302">
        <v>1</v>
      </c>
      <c r="G57" s="511">
        <v>220</v>
      </c>
      <c r="H57" s="287">
        <f t="shared" si="0"/>
        <v>0</v>
      </c>
      <c r="I57" s="495">
        <f t="shared" si="1"/>
        <v>0</v>
      </c>
      <c r="J57" s="91">
        <f t="shared" si="2"/>
        <v>0</v>
      </c>
      <c r="K57" s="495">
        <f t="shared" si="3"/>
        <v>0</v>
      </c>
      <c r="L57" s="498">
        <f t="shared" si="4"/>
        <v>0</v>
      </c>
      <c r="M57" s="172">
        <f t="shared" si="5"/>
        <v>0</v>
      </c>
      <c r="N57" s="36"/>
      <c r="O57" s="505">
        <v>0</v>
      </c>
      <c r="P57" s="503">
        <v>0</v>
      </c>
      <c r="Q57" s="16"/>
      <c r="R57" s="309"/>
      <c r="S57" s="176"/>
    </row>
    <row r="58" spans="1:19" ht="30">
      <c r="A58" s="169">
        <f>A51+1</f>
        <v>32</v>
      </c>
      <c r="B58" s="481"/>
      <c r="C58" s="489" t="s">
        <v>285</v>
      </c>
      <c r="D58" s="473"/>
      <c r="E58" s="513" t="s">
        <v>312</v>
      </c>
      <c r="F58" s="302">
        <v>1</v>
      </c>
      <c r="G58" s="511">
        <v>100</v>
      </c>
      <c r="H58" s="287">
        <f aca="true" t="shared" si="7" ref="H58:H63">O58/$L$4</f>
        <v>0</v>
      </c>
      <c r="I58" s="495">
        <f aca="true" t="shared" si="8" ref="I58:I63">H58*G58</f>
        <v>0</v>
      </c>
      <c r="J58" s="91">
        <f aca="true" t="shared" si="9" ref="J58:J63">P58/$L$4</f>
        <v>0</v>
      </c>
      <c r="K58" s="495">
        <f aca="true" t="shared" si="10" ref="K58:K63">J58*G58</f>
        <v>0</v>
      </c>
      <c r="L58" s="498">
        <f aca="true" t="shared" si="11" ref="L58:L63">I58+K58</f>
        <v>0</v>
      </c>
      <c r="M58" s="172">
        <f aca="true" t="shared" si="12" ref="M58:M63">L58/G58</f>
        <v>0</v>
      </c>
      <c r="N58" s="36"/>
      <c r="O58" s="505">
        <v>0</v>
      </c>
      <c r="P58" s="503">
        <v>0</v>
      </c>
      <c r="Q58" s="16"/>
      <c r="R58" s="309"/>
      <c r="S58" s="176"/>
    </row>
    <row r="59" spans="1:19" ht="16.2">
      <c r="A59" s="169">
        <f>A58+1</f>
        <v>33</v>
      </c>
      <c r="B59" s="481"/>
      <c r="C59" s="489" t="s">
        <v>286</v>
      </c>
      <c r="D59" s="473"/>
      <c r="E59" s="513" t="s">
        <v>312</v>
      </c>
      <c r="F59" s="302">
        <v>1</v>
      </c>
      <c r="G59" s="511">
        <v>140</v>
      </c>
      <c r="H59" s="287">
        <f t="shared" si="7"/>
        <v>0</v>
      </c>
      <c r="I59" s="495">
        <f t="shared" si="8"/>
        <v>0</v>
      </c>
      <c r="J59" s="91">
        <f t="shared" si="9"/>
        <v>0</v>
      </c>
      <c r="K59" s="495">
        <f t="shared" si="10"/>
        <v>0</v>
      </c>
      <c r="L59" s="498">
        <f t="shared" si="11"/>
        <v>0</v>
      </c>
      <c r="M59" s="172">
        <f t="shared" si="12"/>
        <v>0</v>
      </c>
      <c r="N59" s="36"/>
      <c r="O59" s="505">
        <v>0</v>
      </c>
      <c r="P59" s="503">
        <v>0</v>
      </c>
      <c r="Q59" s="16"/>
      <c r="R59" s="309"/>
      <c r="S59" s="176"/>
    </row>
    <row r="60" spans="1:19" ht="30">
      <c r="A60" s="169">
        <f>A59+1</f>
        <v>34</v>
      </c>
      <c r="B60" s="481"/>
      <c r="C60" s="489" t="s">
        <v>287</v>
      </c>
      <c r="D60" s="473"/>
      <c r="E60" s="513" t="s">
        <v>311</v>
      </c>
      <c r="F60" s="302">
        <v>1</v>
      </c>
      <c r="G60" s="511">
        <v>6</v>
      </c>
      <c r="H60" s="287">
        <f t="shared" si="7"/>
        <v>0</v>
      </c>
      <c r="I60" s="495">
        <f t="shared" si="8"/>
        <v>0</v>
      </c>
      <c r="J60" s="91">
        <f t="shared" si="9"/>
        <v>0</v>
      </c>
      <c r="K60" s="495">
        <f t="shared" si="10"/>
        <v>0</v>
      </c>
      <c r="L60" s="498">
        <f t="shared" si="11"/>
        <v>0</v>
      </c>
      <c r="M60" s="172">
        <f t="shared" si="12"/>
        <v>0</v>
      </c>
      <c r="N60" s="36"/>
      <c r="O60" s="505">
        <v>0</v>
      </c>
      <c r="P60" s="503">
        <v>0</v>
      </c>
      <c r="Q60" s="16"/>
      <c r="R60" s="309"/>
      <c r="S60" s="176"/>
    </row>
    <row r="61" spans="1:19" ht="30">
      <c r="A61" s="169">
        <f>A60+1</f>
        <v>35</v>
      </c>
      <c r="B61" s="481"/>
      <c r="C61" s="489" t="s">
        <v>288</v>
      </c>
      <c r="D61" s="473"/>
      <c r="E61" s="513" t="s">
        <v>311</v>
      </c>
      <c r="F61" s="302">
        <v>1</v>
      </c>
      <c r="G61" s="511">
        <v>1</v>
      </c>
      <c r="H61" s="287">
        <f t="shared" si="7"/>
        <v>0</v>
      </c>
      <c r="I61" s="495">
        <f t="shared" si="8"/>
        <v>0</v>
      </c>
      <c r="J61" s="91">
        <f t="shared" si="9"/>
        <v>0</v>
      </c>
      <c r="K61" s="495">
        <f t="shared" si="10"/>
        <v>0</v>
      </c>
      <c r="L61" s="498">
        <f t="shared" si="11"/>
        <v>0</v>
      </c>
      <c r="M61" s="172">
        <f t="shared" si="12"/>
        <v>0</v>
      </c>
      <c r="N61" s="36"/>
      <c r="O61" s="505">
        <v>0</v>
      </c>
      <c r="P61" s="503">
        <v>0</v>
      </c>
      <c r="Q61" s="16"/>
      <c r="R61" s="309"/>
      <c r="S61" s="176"/>
    </row>
    <row r="62" spans="1:19" ht="30">
      <c r="A62" s="169">
        <f aca="true" t="shared" si="13" ref="A62">A61+1</f>
        <v>36</v>
      </c>
      <c r="B62" s="481"/>
      <c r="C62" s="489" t="s">
        <v>289</v>
      </c>
      <c r="D62" s="473"/>
      <c r="E62" s="513" t="s">
        <v>310</v>
      </c>
      <c r="F62" s="302">
        <v>1</v>
      </c>
      <c r="G62" s="511">
        <v>1</v>
      </c>
      <c r="H62" s="287">
        <f t="shared" si="7"/>
        <v>0</v>
      </c>
      <c r="I62" s="495">
        <f t="shared" si="8"/>
        <v>0</v>
      </c>
      <c r="J62" s="91">
        <f t="shared" si="9"/>
        <v>0</v>
      </c>
      <c r="K62" s="495">
        <f t="shared" si="10"/>
        <v>0</v>
      </c>
      <c r="L62" s="498">
        <f t="shared" si="11"/>
        <v>0</v>
      </c>
      <c r="M62" s="172">
        <f t="shared" si="12"/>
        <v>0</v>
      </c>
      <c r="N62" s="36"/>
      <c r="O62" s="505">
        <v>0</v>
      </c>
      <c r="P62" s="503">
        <v>0</v>
      </c>
      <c r="Q62" s="16"/>
      <c r="R62" s="309"/>
      <c r="S62" s="176"/>
    </row>
    <row r="63" spans="1:19" ht="30">
      <c r="A63" s="169">
        <f>A62+1</f>
        <v>37</v>
      </c>
      <c r="B63" s="481"/>
      <c r="C63" s="489" t="s">
        <v>290</v>
      </c>
      <c r="D63" s="473"/>
      <c r="E63" s="513" t="s">
        <v>311</v>
      </c>
      <c r="F63" s="302">
        <v>1</v>
      </c>
      <c r="G63" s="511">
        <v>142</v>
      </c>
      <c r="H63" s="287">
        <f t="shared" si="7"/>
        <v>0</v>
      </c>
      <c r="I63" s="495">
        <f t="shared" si="8"/>
        <v>0</v>
      </c>
      <c r="J63" s="91">
        <f t="shared" si="9"/>
        <v>0</v>
      </c>
      <c r="K63" s="495">
        <f t="shared" si="10"/>
        <v>0</v>
      </c>
      <c r="L63" s="498">
        <f t="shared" si="11"/>
        <v>0</v>
      </c>
      <c r="M63" s="172">
        <f t="shared" si="12"/>
        <v>0</v>
      </c>
      <c r="N63" s="36"/>
      <c r="O63" s="505">
        <v>0</v>
      </c>
      <c r="P63" s="503">
        <v>0</v>
      </c>
      <c r="Q63" s="16"/>
      <c r="R63" s="309"/>
      <c r="S63" s="176"/>
    </row>
    <row r="64" spans="1:19" ht="16.2">
      <c r="A64" s="169">
        <f>A57+1</f>
        <v>38</v>
      </c>
      <c r="B64" s="481"/>
      <c r="C64" s="489" t="s">
        <v>284</v>
      </c>
      <c r="D64" s="473"/>
      <c r="E64" s="513" t="s">
        <v>312</v>
      </c>
      <c r="F64" s="302">
        <v>1</v>
      </c>
      <c r="G64" s="511">
        <v>10</v>
      </c>
      <c r="H64" s="287">
        <f t="shared" si="0"/>
        <v>0</v>
      </c>
      <c r="I64" s="495">
        <f t="shared" si="1"/>
        <v>0</v>
      </c>
      <c r="J64" s="91">
        <f t="shared" si="2"/>
        <v>0</v>
      </c>
      <c r="K64" s="495">
        <f t="shared" si="3"/>
        <v>0</v>
      </c>
      <c r="L64" s="498">
        <f t="shared" si="4"/>
        <v>0</v>
      </c>
      <c r="M64" s="172">
        <f t="shared" si="5"/>
        <v>0</v>
      </c>
      <c r="N64" s="36"/>
      <c r="O64" s="505">
        <v>0</v>
      </c>
      <c r="P64" s="503">
        <v>0</v>
      </c>
      <c r="Q64" s="16"/>
      <c r="R64" s="309"/>
      <c r="S64" s="176"/>
    </row>
    <row r="65" spans="1:19" ht="16.2">
      <c r="A65" s="169">
        <f>A64+1</f>
        <v>39</v>
      </c>
      <c r="B65" s="481"/>
      <c r="C65" s="489" t="s">
        <v>291</v>
      </c>
      <c r="D65" s="473"/>
      <c r="E65" s="513" t="s">
        <v>312</v>
      </c>
      <c r="F65" s="302">
        <v>1</v>
      </c>
      <c r="G65" s="511">
        <v>800</v>
      </c>
      <c r="H65" s="287">
        <f t="shared" si="0"/>
        <v>0</v>
      </c>
      <c r="I65" s="495">
        <f t="shared" si="1"/>
        <v>0</v>
      </c>
      <c r="J65" s="91">
        <f t="shared" si="2"/>
        <v>0</v>
      </c>
      <c r="K65" s="495">
        <f t="shared" si="3"/>
        <v>0</v>
      </c>
      <c r="L65" s="498">
        <f t="shared" si="4"/>
        <v>0</v>
      </c>
      <c r="M65" s="172">
        <f t="shared" si="5"/>
        <v>0</v>
      </c>
      <c r="N65" s="36"/>
      <c r="O65" s="505">
        <v>0</v>
      </c>
      <c r="P65" s="503">
        <v>0</v>
      </c>
      <c r="Q65" s="16"/>
      <c r="R65" s="309"/>
      <c r="S65" s="176"/>
    </row>
    <row r="66" spans="1:19" ht="15.75">
      <c r="A66" s="169">
        <f>A65+1</f>
        <v>40</v>
      </c>
      <c r="B66" s="481"/>
      <c r="C66" s="489" t="s">
        <v>292</v>
      </c>
      <c r="D66" s="473"/>
      <c r="E66" s="516" t="s">
        <v>312</v>
      </c>
      <c r="F66" s="302">
        <v>1</v>
      </c>
      <c r="G66" s="511">
        <v>500</v>
      </c>
      <c r="H66" s="287">
        <f t="shared" si="0"/>
        <v>0</v>
      </c>
      <c r="I66" s="495">
        <f t="shared" si="1"/>
        <v>0</v>
      </c>
      <c r="J66" s="91">
        <f t="shared" si="2"/>
        <v>0</v>
      </c>
      <c r="K66" s="495">
        <f t="shared" si="3"/>
        <v>0</v>
      </c>
      <c r="L66" s="498">
        <f t="shared" si="4"/>
        <v>0</v>
      </c>
      <c r="M66" s="172">
        <f t="shared" si="5"/>
        <v>0</v>
      </c>
      <c r="N66" s="36"/>
      <c r="O66" s="505">
        <v>0</v>
      </c>
      <c r="P66" s="503">
        <v>0</v>
      </c>
      <c r="Q66" s="16"/>
      <c r="R66" s="309"/>
      <c r="S66" s="176"/>
    </row>
    <row r="67" spans="1:19" ht="16.2">
      <c r="A67" s="169">
        <f>A66+1</f>
        <v>41</v>
      </c>
      <c r="B67" s="481"/>
      <c r="C67" s="487" t="s">
        <v>293</v>
      </c>
      <c r="D67" s="473"/>
      <c r="E67" s="517" t="s">
        <v>311</v>
      </c>
      <c r="F67" s="302">
        <v>1</v>
      </c>
      <c r="G67" s="511">
        <v>16</v>
      </c>
      <c r="H67" s="287">
        <f t="shared" si="0"/>
        <v>0</v>
      </c>
      <c r="I67" s="495">
        <f t="shared" si="1"/>
        <v>0</v>
      </c>
      <c r="J67" s="91">
        <f t="shared" si="2"/>
        <v>0</v>
      </c>
      <c r="K67" s="495">
        <f t="shared" si="3"/>
        <v>0</v>
      </c>
      <c r="L67" s="498">
        <f t="shared" si="4"/>
        <v>0</v>
      </c>
      <c r="M67" s="172">
        <f t="shared" si="5"/>
        <v>0</v>
      </c>
      <c r="N67" s="36"/>
      <c r="O67" s="505">
        <v>0</v>
      </c>
      <c r="P67" s="503">
        <v>0</v>
      </c>
      <c r="Q67" s="16"/>
      <c r="R67" s="309"/>
      <c r="S67" s="176"/>
    </row>
    <row r="68" spans="1:19" ht="30.6" thickBot="1">
      <c r="A68" s="169">
        <f aca="true" t="shared" si="14" ref="A68:A69">A67+1</f>
        <v>42</v>
      </c>
      <c r="B68" s="481"/>
      <c r="C68" s="490" t="s">
        <v>294</v>
      </c>
      <c r="D68" s="473"/>
      <c r="E68" s="513" t="s">
        <v>311</v>
      </c>
      <c r="F68" s="302">
        <v>1</v>
      </c>
      <c r="G68" s="511">
        <v>19</v>
      </c>
      <c r="H68" s="287">
        <f t="shared" si="0"/>
        <v>0</v>
      </c>
      <c r="I68" s="495">
        <f t="shared" si="1"/>
        <v>0</v>
      </c>
      <c r="J68" s="91">
        <f t="shared" si="2"/>
        <v>0</v>
      </c>
      <c r="K68" s="495">
        <f t="shared" si="3"/>
        <v>0</v>
      </c>
      <c r="L68" s="498">
        <f t="shared" si="4"/>
        <v>0</v>
      </c>
      <c r="M68" s="172">
        <f t="shared" si="5"/>
        <v>0</v>
      </c>
      <c r="N68" s="36"/>
      <c r="O68" s="505">
        <v>0</v>
      </c>
      <c r="P68" s="503">
        <v>0</v>
      </c>
      <c r="Q68" s="16"/>
      <c r="R68" s="309"/>
      <c r="S68" s="176"/>
    </row>
    <row r="69" spans="1:19" ht="16.2">
      <c r="A69" s="169">
        <f t="shared" si="14"/>
        <v>43</v>
      </c>
      <c r="B69" s="481"/>
      <c r="C69" s="491" t="s">
        <v>295</v>
      </c>
      <c r="D69" s="474"/>
      <c r="E69" s="515" t="s">
        <v>311</v>
      </c>
      <c r="F69" s="285">
        <v>1</v>
      </c>
      <c r="G69" s="510">
        <v>51</v>
      </c>
      <c r="H69" s="287">
        <f aca="true" t="shared" si="15" ref="H69:H70">O69/$L$4</f>
        <v>0</v>
      </c>
      <c r="I69" s="495">
        <f aca="true" t="shared" si="16" ref="I69:I70">H69*G69</f>
        <v>0</v>
      </c>
      <c r="J69" s="91">
        <f aca="true" t="shared" si="17" ref="J69:J70">P69/$L$4</f>
        <v>0</v>
      </c>
      <c r="K69" s="495">
        <f aca="true" t="shared" si="18" ref="K69:K70">J69*G69</f>
        <v>0</v>
      </c>
      <c r="L69" s="498">
        <f aca="true" t="shared" si="19" ref="L69:L70">I69+K69</f>
        <v>0</v>
      </c>
      <c r="M69" s="172">
        <f aca="true" t="shared" si="20" ref="M69:M70">L69/G69</f>
        <v>0</v>
      </c>
      <c r="N69" s="36"/>
      <c r="O69" s="505">
        <v>0</v>
      </c>
      <c r="P69" s="503">
        <v>0</v>
      </c>
      <c r="Q69" s="16"/>
      <c r="R69" s="309"/>
      <c r="S69" s="176"/>
    </row>
    <row r="70" spans="1:19" ht="16.8" thickBot="1">
      <c r="A70" s="169">
        <f aca="true" t="shared" si="21" ref="A70:A80">A69+1</f>
        <v>44</v>
      </c>
      <c r="B70" s="481"/>
      <c r="C70" s="491" t="s">
        <v>296</v>
      </c>
      <c r="D70" s="473"/>
      <c r="E70" s="513" t="s">
        <v>311</v>
      </c>
      <c r="F70" s="285">
        <v>1</v>
      </c>
      <c r="G70" s="510">
        <v>41</v>
      </c>
      <c r="H70" s="287">
        <f t="shared" si="15"/>
        <v>0</v>
      </c>
      <c r="I70" s="495">
        <f t="shared" si="16"/>
        <v>0</v>
      </c>
      <c r="J70" s="91">
        <f t="shared" si="17"/>
        <v>0</v>
      </c>
      <c r="K70" s="495">
        <f t="shared" si="18"/>
        <v>0</v>
      </c>
      <c r="L70" s="498">
        <f t="shared" si="19"/>
        <v>0</v>
      </c>
      <c r="M70" s="172">
        <f t="shared" si="20"/>
        <v>0</v>
      </c>
      <c r="N70" s="36"/>
      <c r="O70" s="505">
        <v>0</v>
      </c>
      <c r="P70" s="503">
        <v>0</v>
      </c>
      <c r="Q70" s="16"/>
      <c r="R70" s="309"/>
      <c r="S70" s="176"/>
    </row>
    <row r="71" spans="1:19" ht="16.2" thickBot="1">
      <c r="A71" s="169">
        <f t="shared" si="21"/>
        <v>45</v>
      </c>
      <c r="B71" s="481"/>
      <c r="C71" s="491" t="s">
        <v>297</v>
      </c>
      <c r="D71" s="474"/>
      <c r="E71" s="516" t="s">
        <v>311</v>
      </c>
      <c r="F71" s="285">
        <v>1</v>
      </c>
      <c r="G71" s="510">
        <v>286</v>
      </c>
      <c r="H71" s="287">
        <f aca="true" t="shared" si="22" ref="H71:H73">O71/$L$4</f>
        <v>0</v>
      </c>
      <c r="I71" s="495">
        <f aca="true" t="shared" si="23" ref="I71:I73">H71*G71</f>
        <v>0</v>
      </c>
      <c r="J71" s="91">
        <f aca="true" t="shared" si="24" ref="J71:J73">P71/$L$4</f>
        <v>0</v>
      </c>
      <c r="K71" s="495">
        <f aca="true" t="shared" si="25" ref="K71:K73">J71*G71</f>
        <v>0</v>
      </c>
      <c r="L71" s="498">
        <f aca="true" t="shared" si="26" ref="L71:L73">I71+K71</f>
        <v>0</v>
      </c>
      <c r="M71" s="172">
        <f aca="true" t="shared" si="27" ref="M71:M73">L71/G71</f>
        <v>0</v>
      </c>
      <c r="N71" s="36"/>
      <c r="O71" s="505">
        <v>0</v>
      </c>
      <c r="P71" s="503">
        <v>0</v>
      </c>
      <c r="Q71" s="16"/>
      <c r="R71" s="309"/>
      <c r="S71" s="176"/>
    </row>
    <row r="72" spans="1:19" ht="16.2">
      <c r="A72" s="169">
        <f t="shared" si="21"/>
        <v>46</v>
      </c>
      <c r="B72" s="481"/>
      <c r="C72" s="491" t="s">
        <v>298</v>
      </c>
      <c r="D72" s="474"/>
      <c r="E72" s="513" t="s">
        <v>311</v>
      </c>
      <c r="F72" s="285">
        <v>1</v>
      </c>
      <c r="G72" s="510">
        <v>6</v>
      </c>
      <c r="H72" s="287">
        <f t="shared" si="22"/>
        <v>0</v>
      </c>
      <c r="I72" s="495">
        <f t="shared" si="23"/>
        <v>0</v>
      </c>
      <c r="J72" s="91">
        <f t="shared" si="24"/>
        <v>0</v>
      </c>
      <c r="K72" s="495">
        <f t="shared" si="25"/>
        <v>0</v>
      </c>
      <c r="L72" s="498">
        <f t="shared" si="26"/>
        <v>0</v>
      </c>
      <c r="M72" s="172">
        <f t="shared" si="27"/>
        <v>0</v>
      </c>
      <c r="N72" s="36"/>
      <c r="O72" s="505">
        <v>0</v>
      </c>
      <c r="P72" s="503">
        <v>0</v>
      </c>
      <c r="Q72" s="16"/>
      <c r="R72" s="309"/>
      <c r="S72" s="176"/>
    </row>
    <row r="73" spans="1:19" ht="16.8" thickBot="1">
      <c r="A73" s="169">
        <f t="shared" si="21"/>
        <v>47</v>
      </c>
      <c r="B73" s="481"/>
      <c r="C73" s="491" t="s">
        <v>299</v>
      </c>
      <c r="D73" s="473"/>
      <c r="E73" s="515" t="s">
        <v>311</v>
      </c>
      <c r="F73" s="285">
        <v>1</v>
      </c>
      <c r="G73" s="510">
        <v>54</v>
      </c>
      <c r="H73" s="287">
        <f t="shared" si="22"/>
        <v>0</v>
      </c>
      <c r="I73" s="495">
        <f t="shared" si="23"/>
        <v>0</v>
      </c>
      <c r="J73" s="91">
        <f t="shared" si="24"/>
        <v>0</v>
      </c>
      <c r="K73" s="495">
        <f t="shared" si="25"/>
        <v>0</v>
      </c>
      <c r="L73" s="498">
        <f t="shared" si="26"/>
        <v>0</v>
      </c>
      <c r="M73" s="172">
        <f t="shared" si="27"/>
        <v>0</v>
      </c>
      <c r="N73" s="36"/>
      <c r="O73" s="505">
        <v>0</v>
      </c>
      <c r="P73" s="503">
        <v>0</v>
      </c>
      <c r="Q73" s="16"/>
      <c r="R73" s="309"/>
      <c r="S73" s="176"/>
    </row>
    <row r="74" spans="1:19" ht="16.8" thickBot="1">
      <c r="A74" s="169">
        <f t="shared" si="21"/>
        <v>48</v>
      </c>
      <c r="B74" s="481"/>
      <c r="C74" s="491" t="s">
        <v>300</v>
      </c>
      <c r="D74" s="474"/>
      <c r="E74" s="513" t="s">
        <v>311</v>
      </c>
      <c r="F74" s="285">
        <v>1</v>
      </c>
      <c r="G74" s="510">
        <v>65</v>
      </c>
      <c r="H74" s="287">
        <f aca="true" t="shared" si="28" ref="H74:H79">O74/$L$4</f>
        <v>0</v>
      </c>
      <c r="I74" s="495">
        <f aca="true" t="shared" si="29" ref="I74:I79">H74*G74</f>
        <v>0</v>
      </c>
      <c r="J74" s="91">
        <f aca="true" t="shared" si="30" ref="J74:J79">P74/$L$4</f>
        <v>0</v>
      </c>
      <c r="K74" s="495">
        <f aca="true" t="shared" si="31" ref="K74:K79">J74*G74</f>
        <v>0</v>
      </c>
      <c r="L74" s="498">
        <f aca="true" t="shared" si="32" ref="L74:L79">I74+K74</f>
        <v>0</v>
      </c>
      <c r="M74" s="172">
        <f aca="true" t="shared" si="33" ref="M74:M79">L74/G74</f>
        <v>0</v>
      </c>
      <c r="N74" s="36"/>
      <c r="O74" s="505">
        <v>0</v>
      </c>
      <c r="P74" s="503">
        <v>0</v>
      </c>
      <c r="Q74" s="16"/>
      <c r="R74" s="309"/>
      <c r="S74" s="176"/>
    </row>
    <row r="75" spans="1:19" ht="16.2" thickBot="1">
      <c r="A75" s="169">
        <f t="shared" si="21"/>
        <v>49</v>
      </c>
      <c r="B75" s="481"/>
      <c r="C75" s="489" t="s">
        <v>284</v>
      </c>
      <c r="D75" s="474"/>
      <c r="E75" s="516" t="s">
        <v>312</v>
      </c>
      <c r="F75" s="285">
        <v>1</v>
      </c>
      <c r="G75" s="510">
        <v>180</v>
      </c>
      <c r="H75" s="287">
        <f t="shared" si="28"/>
        <v>0</v>
      </c>
      <c r="I75" s="495">
        <f t="shared" si="29"/>
        <v>0</v>
      </c>
      <c r="J75" s="91">
        <f t="shared" si="30"/>
        <v>0</v>
      </c>
      <c r="K75" s="495">
        <f t="shared" si="31"/>
        <v>0</v>
      </c>
      <c r="L75" s="498">
        <f t="shared" si="32"/>
        <v>0</v>
      </c>
      <c r="M75" s="172">
        <f t="shared" si="33"/>
        <v>0</v>
      </c>
      <c r="N75" s="36"/>
      <c r="O75" s="505">
        <v>0</v>
      </c>
      <c r="P75" s="503">
        <v>0</v>
      </c>
      <c r="Q75" s="16"/>
      <c r="R75" s="309"/>
      <c r="S75" s="176"/>
    </row>
    <row r="76" spans="1:19" ht="16.8" thickBot="1">
      <c r="A76" s="169">
        <f t="shared" si="21"/>
        <v>50</v>
      </c>
      <c r="B76" s="481"/>
      <c r="C76" s="489" t="s">
        <v>301</v>
      </c>
      <c r="D76" s="474"/>
      <c r="E76" s="513" t="s">
        <v>312</v>
      </c>
      <c r="F76" s="285">
        <v>1</v>
      </c>
      <c r="G76" s="510">
        <v>1400</v>
      </c>
      <c r="H76" s="287">
        <f t="shared" si="28"/>
        <v>0</v>
      </c>
      <c r="I76" s="495">
        <f t="shared" si="29"/>
        <v>0</v>
      </c>
      <c r="J76" s="91">
        <f t="shared" si="30"/>
        <v>0</v>
      </c>
      <c r="K76" s="495">
        <f t="shared" si="31"/>
        <v>0</v>
      </c>
      <c r="L76" s="498">
        <f t="shared" si="32"/>
        <v>0</v>
      </c>
      <c r="M76" s="172">
        <f t="shared" si="33"/>
        <v>0</v>
      </c>
      <c r="N76" s="36"/>
      <c r="O76" s="505">
        <v>0</v>
      </c>
      <c r="P76" s="503">
        <v>0</v>
      </c>
      <c r="Q76" s="16"/>
      <c r="R76" s="309"/>
      <c r="S76" s="176"/>
    </row>
    <row r="77" spans="1:19" ht="16.8" thickBot="1">
      <c r="A77" s="169">
        <f t="shared" si="21"/>
        <v>51</v>
      </c>
      <c r="B77" s="481"/>
      <c r="C77" s="489" t="s">
        <v>302</v>
      </c>
      <c r="D77" s="474"/>
      <c r="E77" s="515" t="s">
        <v>312</v>
      </c>
      <c r="F77" s="285">
        <v>1</v>
      </c>
      <c r="G77" s="510">
        <v>1600</v>
      </c>
      <c r="H77" s="287">
        <f t="shared" si="28"/>
        <v>0</v>
      </c>
      <c r="I77" s="495">
        <f t="shared" si="29"/>
        <v>0</v>
      </c>
      <c r="J77" s="91">
        <f t="shared" si="30"/>
        <v>0</v>
      </c>
      <c r="K77" s="495">
        <f t="shared" si="31"/>
        <v>0</v>
      </c>
      <c r="L77" s="498">
        <f t="shared" si="32"/>
        <v>0</v>
      </c>
      <c r="M77" s="172">
        <f t="shared" si="33"/>
        <v>0</v>
      </c>
      <c r="N77" s="36"/>
      <c r="O77" s="505">
        <v>0</v>
      </c>
      <c r="P77" s="503">
        <v>0</v>
      </c>
      <c r="Q77" s="16"/>
      <c r="R77" s="309"/>
      <c r="S77" s="176"/>
    </row>
    <row r="78" spans="1:19" ht="30">
      <c r="A78" s="169">
        <f t="shared" si="21"/>
        <v>52</v>
      </c>
      <c r="B78" s="481"/>
      <c r="C78" s="489" t="s">
        <v>303</v>
      </c>
      <c r="D78" s="474"/>
      <c r="E78" s="513" t="s">
        <v>311</v>
      </c>
      <c r="F78" s="285">
        <v>1</v>
      </c>
      <c r="G78" s="510">
        <v>1</v>
      </c>
      <c r="H78" s="287">
        <f t="shared" si="28"/>
        <v>0</v>
      </c>
      <c r="I78" s="495">
        <f t="shared" si="29"/>
        <v>0</v>
      </c>
      <c r="J78" s="91">
        <f t="shared" si="30"/>
        <v>0</v>
      </c>
      <c r="K78" s="495">
        <f t="shared" si="31"/>
        <v>0</v>
      </c>
      <c r="L78" s="498">
        <f t="shared" si="32"/>
        <v>0</v>
      </c>
      <c r="M78" s="172">
        <f t="shared" si="33"/>
        <v>0</v>
      </c>
      <c r="N78" s="36"/>
      <c r="O78" s="505">
        <v>0</v>
      </c>
      <c r="P78" s="503">
        <v>0</v>
      </c>
      <c r="Q78" s="16"/>
      <c r="R78" s="309"/>
      <c r="S78" s="176"/>
    </row>
    <row r="79" spans="1:19" ht="16.2" thickBot="1">
      <c r="A79" s="169">
        <f t="shared" si="21"/>
        <v>53</v>
      </c>
      <c r="B79" s="481"/>
      <c r="C79" s="491" t="s">
        <v>304</v>
      </c>
      <c r="D79" s="473"/>
      <c r="E79" s="516" t="s">
        <v>312</v>
      </c>
      <c r="F79" s="285">
        <v>1</v>
      </c>
      <c r="G79" s="510">
        <v>300</v>
      </c>
      <c r="H79" s="287">
        <f t="shared" si="28"/>
        <v>0</v>
      </c>
      <c r="I79" s="495">
        <f t="shared" si="29"/>
        <v>0</v>
      </c>
      <c r="J79" s="91">
        <f t="shared" si="30"/>
        <v>0</v>
      </c>
      <c r="K79" s="495">
        <f t="shared" si="31"/>
        <v>0</v>
      </c>
      <c r="L79" s="498">
        <f t="shared" si="32"/>
        <v>0</v>
      </c>
      <c r="M79" s="172">
        <f t="shared" si="33"/>
        <v>0</v>
      </c>
      <c r="N79" s="36"/>
      <c r="O79" s="505">
        <v>0</v>
      </c>
      <c r="P79" s="503">
        <v>0</v>
      </c>
      <c r="Q79" s="16"/>
      <c r="R79" s="309"/>
      <c r="S79" s="176"/>
    </row>
    <row r="80" spans="1:19" ht="18" thickBot="1">
      <c r="A80" s="169">
        <f t="shared" si="21"/>
        <v>54</v>
      </c>
      <c r="B80" s="481"/>
      <c r="C80" s="491" t="s">
        <v>305</v>
      </c>
      <c r="D80" s="474"/>
      <c r="E80" s="513" t="s">
        <v>312</v>
      </c>
      <c r="F80" s="285">
        <v>1</v>
      </c>
      <c r="G80" s="510">
        <v>100</v>
      </c>
      <c r="H80" s="287">
        <f aca="true" t="shared" si="34" ref="H80:H84">O80/$L$4</f>
        <v>0</v>
      </c>
      <c r="I80" s="495">
        <f aca="true" t="shared" si="35" ref="I80:I84">H80*G80</f>
        <v>0</v>
      </c>
      <c r="J80" s="91">
        <f aca="true" t="shared" si="36" ref="J80:J84">P80/$L$4</f>
        <v>0</v>
      </c>
      <c r="K80" s="495">
        <f aca="true" t="shared" si="37" ref="K80:K84">J80*G80</f>
        <v>0</v>
      </c>
      <c r="L80" s="498">
        <f aca="true" t="shared" si="38" ref="L80:L84">I80+K80</f>
        <v>0</v>
      </c>
      <c r="M80" s="172">
        <f aca="true" t="shared" si="39" ref="M80:M84">L80/G80</f>
        <v>0</v>
      </c>
      <c r="N80" s="36"/>
      <c r="O80" s="505">
        <v>0</v>
      </c>
      <c r="P80" s="503">
        <v>0</v>
      </c>
      <c r="Q80" s="16"/>
      <c r="R80" s="309"/>
      <c r="S80" s="176"/>
    </row>
    <row r="81" spans="1:19" ht="16.8" thickBot="1">
      <c r="A81" s="169">
        <f aca="true" t="shared" si="40" ref="A81:A84">A80+1</f>
        <v>55</v>
      </c>
      <c r="B81" s="481"/>
      <c r="C81" s="489" t="s">
        <v>306</v>
      </c>
      <c r="D81" s="474"/>
      <c r="E81" s="513" t="s">
        <v>312</v>
      </c>
      <c r="F81" s="285">
        <v>1</v>
      </c>
      <c r="G81" s="510">
        <v>100</v>
      </c>
      <c r="H81" s="287">
        <f t="shared" si="34"/>
        <v>0</v>
      </c>
      <c r="I81" s="495">
        <f t="shared" si="35"/>
        <v>0</v>
      </c>
      <c r="J81" s="91">
        <f t="shared" si="36"/>
        <v>0</v>
      </c>
      <c r="K81" s="495">
        <f t="shared" si="37"/>
        <v>0</v>
      </c>
      <c r="L81" s="498">
        <f t="shared" si="38"/>
        <v>0</v>
      </c>
      <c r="M81" s="172">
        <f t="shared" si="39"/>
        <v>0</v>
      </c>
      <c r="N81" s="36"/>
      <c r="O81" s="505">
        <v>0</v>
      </c>
      <c r="P81" s="503">
        <v>0</v>
      </c>
      <c r="Q81" s="16"/>
      <c r="R81" s="309"/>
      <c r="S81" s="176"/>
    </row>
    <row r="82" spans="1:19" ht="16.8" thickBot="1">
      <c r="A82" s="169">
        <f t="shared" si="40"/>
        <v>56</v>
      </c>
      <c r="B82" s="481"/>
      <c r="C82" s="489" t="s">
        <v>307</v>
      </c>
      <c r="D82" s="474"/>
      <c r="E82" s="513" t="s">
        <v>311</v>
      </c>
      <c r="F82" s="285">
        <v>1</v>
      </c>
      <c r="G82" s="510">
        <v>200</v>
      </c>
      <c r="H82" s="287">
        <f t="shared" si="34"/>
        <v>0</v>
      </c>
      <c r="I82" s="495">
        <f t="shared" si="35"/>
        <v>0</v>
      </c>
      <c r="J82" s="91">
        <f t="shared" si="36"/>
        <v>0</v>
      </c>
      <c r="K82" s="495">
        <f t="shared" si="37"/>
        <v>0</v>
      </c>
      <c r="L82" s="498">
        <f t="shared" si="38"/>
        <v>0</v>
      </c>
      <c r="M82" s="172">
        <f t="shared" si="39"/>
        <v>0</v>
      </c>
      <c r="N82" s="36"/>
      <c r="O82" s="505">
        <v>0</v>
      </c>
      <c r="P82" s="503">
        <v>0</v>
      </c>
      <c r="Q82" s="16"/>
      <c r="R82" s="309"/>
      <c r="S82" s="176"/>
    </row>
    <row r="83" spans="1:19" ht="16.8" thickBot="1">
      <c r="A83" s="169">
        <f t="shared" si="40"/>
        <v>57</v>
      </c>
      <c r="B83" s="481"/>
      <c r="C83" s="491" t="s">
        <v>308</v>
      </c>
      <c r="D83" s="474"/>
      <c r="E83" s="513" t="s">
        <v>311</v>
      </c>
      <c r="F83" s="285">
        <v>1</v>
      </c>
      <c r="G83" s="510">
        <v>182</v>
      </c>
      <c r="H83" s="287">
        <f t="shared" si="34"/>
        <v>0</v>
      </c>
      <c r="I83" s="495">
        <f t="shared" si="35"/>
        <v>0</v>
      </c>
      <c r="J83" s="91">
        <f t="shared" si="36"/>
        <v>0</v>
      </c>
      <c r="K83" s="495">
        <f t="shared" si="37"/>
        <v>0</v>
      </c>
      <c r="L83" s="498">
        <f t="shared" si="38"/>
        <v>0</v>
      </c>
      <c r="M83" s="172">
        <f t="shared" si="39"/>
        <v>0</v>
      </c>
      <c r="N83" s="36"/>
      <c r="O83" s="505">
        <v>0</v>
      </c>
      <c r="P83" s="503">
        <v>0</v>
      </c>
      <c r="Q83" s="16"/>
      <c r="R83" s="309"/>
      <c r="S83" s="176"/>
    </row>
    <row r="84" spans="1:19" ht="16.8" thickBot="1">
      <c r="A84" s="253">
        <f t="shared" si="40"/>
        <v>58</v>
      </c>
      <c r="B84" s="482"/>
      <c r="C84" s="492" t="s">
        <v>309</v>
      </c>
      <c r="D84" s="474"/>
      <c r="E84" s="518" t="s">
        <v>311</v>
      </c>
      <c r="F84" s="410">
        <v>1</v>
      </c>
      <c r="G84" s="512">
        <v>364</v>
      </c>
      <c r="H84" s="412">
        <f t="shared" si="34"/>
        <v>0</v>
      </c>
      <c r="I84" s="496">
        <f t="shared" si="35"/>
        <v>0</v>
      </c>
      <c r="J84" s="497">
        <f t="shared" si="36"/>
        <v>0</v>
      </c>
      <c r="K84" s="496">
        <f t="shared" si="37"/>
        <v>0</v>
      </c>
      <c r="L84" s="499">
        <f t="shared" si="38"/>
        <v>0</v>
      </c>
      <c r="M84" s="179">
        <f t="shared" si="39"/>
        <v>0</v>
      </c>
      <c r="N84" s="36"/>
      <c r="O84" s="505">
        <v>0</v>
      </c>
      <c r="P84" s="503">
        <v>0</v>
      </c>
      <c r="Q84" s="16"/>
      <c r="R84" s="413"/>
      <c r="S84" s="414"/>
    </row>
    <row r="85" spans="8:19" ht="16.2" thickBot="1">
      <c r="H85" s="60"/>
      <c r="I85" s="182">
        <f>SUM(I13:I84)</f>
        <v>0</v>
      </c>
      <c r="J85" s="183"/>
      <c r="K85" s="182">
        <f>SUM(K13:K84)</f>
        <v>0</v>
      </c>
      <c r="L85" s="184"/>
      <c r="O85" s="62"/>
      <c r="P85" s="62"/>
      <c r="R85" s="62"/>
      <c r="S85" s="62"/>
    </row>
    <row r="86" spans="8:19" ht="16.2" thickBot="1">
      <c r="H86" s="63"/>
      <c r="I86" s="185" t="s">
        <v>52</v>
      </c>
      <c r="J86" s="5">
        <v>0.02</v>
      </c>
      <c r="K86" s="64"/>
      <c r="L86" s="65">
        <f>J86*I85</f>
        <v>0</v>
      </c>
      <c r="O86" s="62"/>
      <c r="P86" s="62"/>
      <c r="R86" s="62"/>
      <c r="S86" s="62"/>
    </row>
    <row r="87" spans="8:19" ht="16.2" thickBot="1">
      <c r="H87" s="60"/>
      <c r="I87" s="66"/>
      <c r="J87" s="6"/>
      <c r="K87" s="66"/>
      <c r="L87" s="67"/>
      <c r="O87" s="62"/>
      <c r="P87" s="62"/>
      <c r="R87" s="62"/>
      <c r="S87" s="62"/>
    </row>
    <row r="88" spans="8:19" ht="16.2" thickBot="1">
      <c r="H88" s="63"/>
      <c r="I88" s="64" t="s">
        <v>53</v>
      </c>
      <c r="J88" s="5"/>
      <c r="K88" s="64"/>
      <c r="L88" s="65">
        <f>SUM(L12:L86)</f>
        <v>0</v>
      </c>
      <c r="O88" s="62"/>
      <c r="P88" s="62"/>
      <c r="R88" s="62"/>
      <c r="S88" s="62"/>
    </row>
    <row r="89" spans="8:19" ht="16.2" thickBot="1">
      <c r="H89" s="68"/>
      <c r="I89" s="69"/>
      <c r="J89" s="7"/>
      <c r="K89" s="69"/>
      <c r="L89" s="70"/>
      <c r="O89" s="62"/>
      <c r="P89" s="62"/>
      <c r="R89" s="62"/>
      <c r="S89" s="62"/>
    </row>
    <row r="90" spans="8:19" ht="15.75">
      <c r="H90" s="71"/>
      <c r="I90" s="186" t="s">
        <v>54</v>
      </c>
      <c r="J90" s="8">
        <v>0.08</v>
      </c>
      <c r="K90" s="72"/>
      <c r="L90" s="73">
        <f>L88*J90</f>
        <v>0</v>
      </c>
      <c r="O90" s="62"/>
      <c r="P90" s="62"/>
      <c r="R90" s="62"/>
      <c r="S90" s="62"/>
    </row>
    <row r="91" spans="8:19" ht="16.2" thickBot="1">
      <c r="H91" s="74"/>
      <c r="I91" s="187" t="s">
        <v>55</v>
      </c>
      <c r="J91" s="9"/>
      <c r="K91" s="75"/>
      <c r="L91" s="76">
        <f>L88+L90</f>
        <v>0</v>
      </c>
      <c r="O91" s="62"/>
      <c r="P91" s="62"/>
      <c r="R91" s="62"/>
      <c r="S91" s="62"/>
    </row>
    <row r="92" spans="8:19" ht="16.2" thickBot="1">
      <c r="H92" s="77"/>
      <c r="I92" s="188"/>
      <c r="J92" s="10"/>
      <c r="K92" s="78"/>
      <c r="L92" s="79"/>
      <c r="O92" s="62"/>
      <c r="P92" s="62"/>
      <c r="R92" s="62"/>
      <c r="S92" s="62"/>
    </row>
    <row r="93" spans="8:19" ht="15.75">
      <c r="H93" s="80"/>
      <c r="I93" s="186" t="s">
        <v>56</v>
      </c>
      <c r="J93" s="8">
        <v>0.08</v>
      </c>
      <c r="K93" s="72"/>
      <c r="L93" s="73">
        <f>L91*J93</f>
        <v>0</v>
      </c>
      <c r="O93" s="62"/>
      <c r="P93" s="62"/>
      <c r="R93" s="62"/>
      <c r="S93" s="62"/>
    </row>
    <row r="94" spans="8:19" ht="16.2" thickBot="1">
      <c r="H94" s="74"/>
      <c r="I94" s="187" t="s">
        <v>55</v>
      </c>
      <c r="J94" s="9"/>
      <c r="K94" s="75"/>
      <c r="L94" s="76">
        <f>L91+L93</f>
        <v>0</v>
      </c>
      <c r="O94" s="62"/>
      <c r="P94" s="62"/>
      <c r="R94" s="62"/>
      <c r="S94" s="62"/>
    </row>
    <row r="95" spans="8:19" ht="16.2" thickBot="1">
      <c r="H95" s="77"/>
      <c r="I95" s="188"/>
      <c r="J95" s="10"/>
      <c r="K95" s="78"/>
      <c r="L95" s="79"/>
      <c r="O95" s="62"/>
      <c r="P95" s="62"/>
      <c r="R95" s="62"/>
      <c r="S95" s="62"/>
    </row>
    <row r="96" spans="8:19" ht="15.75">
      <c r="H96" s="80"/>
      <c r="I96" s="186" t="s">
        <v>57</v>
      </c>
      <c r="J96" s="8"/>
      <c r="K96" s="72"/>
      <c r="L96" s="73">
        <f>L94*J96</f>
        <v>0</v>
      </c>
      <c r="O96" s="62"/>
      <c r="P96" s="62"/>
      <c r="R96" s="62"/>
      <c r="S96" s="62"/>
    </row>
    <row r="97" spans="8:19" ht="16.2" thickBot="1">
      <c r="H97" s="74"/>
      <c r="I97" s="187" t="s">
        <v>55</v>
      </c>
      <c r="J97" s="9"/>
      <c r="K97" s="75"/>
      <c r="L97" s="76">
        <f>L94+L96</f>
        <v>0</v>
      </c>
      <c r="O97" s="62"/>
      <c r="P97" s="62"/>
      <c r="R97" s="62"/>
      <c r="S97" s="62"/>
    </row>
    <row r="98" spans="8:19" ht="16.2" thickBot="1">
      <c r="H98" s="77"/>
      <c r="I98" s="188"/>
      <c r="J98" s="10"/>
      <c r="K98" s="78"/>
      <c r="L98" s="79"/>
      <c r="O98" s="62"/>
      <c r="P98" s="62"/>
      <c r="R98" s="62"/>
      <c r="S98" s="62"/>
    </row>
    <row r="99" spans="8:19" ht="15.75">
      <c r="H99" s="80"/>
      <c r="I99" s="189" t="s">
        <v>58</v>
      </c>
      <c r="J99" s="8">
        <v>0.18</v>
      </c>
      <c r="K99" s="72"/>
      <c r="L99" s="81">
        <f>L97*J99</f>
        <v>0</v>
      </c>
      <c r="O99" s="62"/>
      <c r="P99" s="62"/>
      <c r="R99" s="62"/>
      <c r="S99" s="62"/>
    </row>
    <row r="100" spans="8:19" ht="16.2" thickBot="1">
      <c r="H100" s="74"/>
      <c r="I100" s="190" t="s">
        <v>59</v>
      </c>
      <c r="J100" s="82" t="s">
        <v>11</v>
      </c>
      <c r="K100" s="83"/>
      <c r="L100" s="84">
        <f>L97+L99</f>
        <v>0</v>
      </c>
      <c r="O100" s="62"/>
      <c r="P100" s="62"/>
      <c r="R100" s="62"/>
      <c r="S100" s="62"/>
    </row>
    <row r="101" spans="15:16" ht="15.75">
      <c r="O101" s="62"/>
      <c r="P101" s="62"/>
    </row>
    <row r="102" spans="15:16" ht="15.75">
      <c r="O102" s="62"/>
      <c r="P102" s="62"/>
    </row>
    <row r="103" spans="12:16" ht="15.75">
      <c r="L103" s="89"/>
      <c r="O103" s="62"/>
      <c r="P103" s="62"/>
    </row>
    <row r="104" spans="15:16" ht="15.75">
      <c r="O104" s="62"/>
      <c r="P104" s="62"/>
    </row>
  </sheetData>
  <mergeCells count="21">
    <mergeCell ref="A5:H5"/>
    <mergeCell ref="C1:F1"/>
    <mergeCell ref="A2:C2"/>
    <mergeCell ref="J2:L2"/>
    <mergeCell ref="A3:H3"/>
    <mergeCell ref="A4:H4"/>
    <mergeCell ref="A6:H6"/>
    <mergeCell ref="A7:A8"/>
    <mergeCell ref="B7:B8"/>
    <mergeCell ref="E7:E8"/>
    <mergeCell ref="F7:G7"/>
    <mergeCell ref="H7:I7"/>
    <mergeCell ref="S7:S8"/>
    <mergeCell ref="A11:E11"/>
    <mergeCell ref="C12:F12"/>
    <mergeCell ref="J7:K7"/>
    <mergeCell ref="L7:L8"/>
    <mergeCell ref="M7:M8"/>
    <mergeCell ref="O7:O8"/>
    <mergeCell ref="P7:P8"/>
    <mergeCell ref="R7:R8"/>
  </mergeCells>
  <printOptions/>
  <pageMargins left="0.7" right="0.7" top="0.75" bottom="0.75" header="0.3" footer="0.3"/>
  <pageSetup fitToHeight="1" fitToWidth="1" horizontalDpi="600" verticalDpi="600" orientation="portrait" paperSize="9" scale="2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39998000860214233"/>
    <pageSetUpPr fitToPage="1"/>
  </sheetPr>
  <dimension ref="A1:T220"/>
  <sheetViews>
    <sheetView showGridLines="0" zoomScale="70" zoomScaleNormal="70" workbookViewId="0" topLeftCell="A1">
      <pane ySplit="10" topLeftCell="A186" activePane="bottomLeft" state="frozen"/>
      <selection pane="topLeft" activeCell="A292" sqref="A292:XFD292"/>
      <selection pane="bottomLeft" activeCell="O194" sqref="O194:O200"/>
    </sheetView>
  </sheetViews>
  <sheetFormatPr defaultColWidth="9.00390625" defaultRowHeight="15.75"/>
  <cols>
    <col min="1" max="1" width="6.25390625" style="22" customWidth="1"/>
    <col min="2" max="2" width="6.875" style="22" customWidth="1"/>
    <col min="3" max="3" width="73.50390625" style="215" customWidth="1"/>
    <col min="4" max="4" width="6.375" style="22" bestFit="1" customWidth="1"/>
    <col min="5" max="5" width="5.25390625" style="22" customWidth="1"/>
    <col min="6" max="6" width="6.50390625" style="22" bestFit="1" customWidth="1"/>
    <col min="7" max="7" width="8.50390625" style="22" bestFit="1" customWidth="1"/>
    <col min="8" max="8" width="18.00390625" style="22" bestFit="1" customWidth="1"/>
    <col min="9" max="9" width="10.75390625" style="22" customWidth="1"/>
    <col min="10" max="10" width="12.875" style="22" customWidth="1"/>
    <col min="11" max="11" width="14.00390625" style="22" bestFit="1" customWidth="1"/>
    <col min="12" max="12" width="13.875" style="213" bestFit="1" customWidth="1"/>
    <col min="13" max="13" width="2.00390625" style="299" customWidth="1"/>
    <col min="14" max="14" width="11.125" style="22" customWidth="1"/>
    <col min="15" max="15" width="9.50390625" style="22" customWidth="1"/>
    <col min="16" max="16" width="2.875" style="22" customWidth="1"/>
    <col min="17" max="17" width="21.50390625" style="22" bestFit="1" customWidth="1"/>
    <col min="18" max="18" width="5.875" style="22" bestFit="1" customWidth="1"/>
    <col min="19" max="19" width="6.625" style="22" customWidth="1"/>
    <col min="20" max="20" width="6.75390625" style="22" customWidth="1"/>
    <col min="21" max="16384" width="9.00390625" style="22" customWidth="1"/>
  </cols>
  <sheetData>
    <row r="1" spans="1:15" ht="18" thickBot="1">
      <c r="A1" s="14"/>
      <c r="B1" s="15"/>
      <c r="C1" s="647"/>
      <c r="D1" s="647"/>
      <c r="E1" s="647"/>
      <c r="F1" s="16"/>
      <c r="G1" s="17"/>
      <c r="H1" s="16"/>
      <c r="I1" s="18"/>
      <c r="J1" s="19"/>
      <c r="K1" s="18"/>
      <c r="L1" s="191"/>
      <c r="M1" s="193"/>
      <c r="N1" s="21"/>
      <c r="O1" s="21"/>
    </row>
    <row r="2" spans="1:15" ht="18" thickBot="1">
      <c r="A2" s="648" t="s">
        <v>403</v>
      </c>
      <c r="B2" s="648"/>
      <c r="C2" s="649"/>
      <c r="D2" s="24"/>
      <c r="E2" s="17"/>
      <c r="F2" s="16"/>
      <c r="G2" s="17"/>
      <c r="H2" s="25"/>
      <c r="I2" s="650" t="s">
        <v>9</v>
      </c>
      <c r="J2" s="651"/>
      <c r="K2" s="652"/>
      <c r="L2" s="192"/>
      <c r="M2" s="296"/>
      <c r="N2" s="21"/>
      <c r="O2" s="27"/>
    </row>
    <row r="3" spans="1:15" ht="16.5" customHeight="1" thickBot="1">
      <c r="A3" s="653"/>
      <c r="B3" s="653"/>
      <c r="C3" s="653"/>
      <c r="D3" s="653"/>
      <c r="E3" s="653"/>
      <c r="F3" s="653"/>
      <c r="G3" s="653"/>
      <c r="H3" s="28"/>
      <c r="I3" s="140" t="s">
        <v>11</v>
      </c>
      <c r="J3" s="141" t="s">
        <v>10</v>
      </c>
      <c r="K3" s="142" t="s">
        <v>12</v>
      </c>
      <c r="L3" s="192"/>
      <c r="M3" s="296"/>
      <c r="N3" s="21"/>
      <c r="O3" s="27"/>
    </row>
    <row r="4" spans="1:15" ht="16.2" thickBot="1">
      <c r="A4" s="653"/>
      <c r="B4" s="653"/>
      <c r="C4" s="653"/>
      <c r="D4" s="653"/>
      <c r="E4" s="653"/>
      <c r="F4" s="653"/>
      <c r="G4" s="653"/>
      <c r="H4" s="29"/>
      <c r="I4" s="143">
        <f>K216</f>
        <v>0</v>
      </c>
      <c r="J4" s="144">
        <f>I4*K4</f>
        <v>0</v>
      </c>
      <c r="K4" s="145">
        <f>'1. ელექტროობა'!L4</f>
        <v>2.4462</v>
      </c>
      <c r="L4" s="192"/>
      <c r="M4" s="296"/>
      <c r="N4" s="21"/>
      <c r="O4" s="27"/>
    </row>
    <row r="5" spans="1:15" ht="15.75">
      <c r="A5" s="646"/>
      <c r="B5" s="646"/>
      <c r="C5" s="646"/>
      <c r="D5" s="646"/>
      <c r="E5" s="646"/>
      <c r="F5" s="646"/>
      <c r="G5" s="646"/>
      <c r="H5" s="30"/>
      <c r="I5" s="31"/>
      <c r="J5" s="32"/>
      <c r="K5" s="33"/>
      <c r="L5" s="192"/>
      <c r="M5" s="296"/>
      <c r="N5" s="21"/>
      <c r="O5" s="27"/>
    </row>
    <row r="6" spans="1:15" ht="16.2" thickBot="1">
      <c r="A6" s="635"/>
      <c r="B6" s="635"/>
      <c r="C6" s="635"/>
      <c r="D6" s="636"/>
      <c r="E6" s="636"/>
      <c r="F6" s="636"/>
      <c r="G6" s="635"/>
      <c r="H6" s="34"/>
      <c r="I6" s="24"/>
      <c r="J6" s="16"/>
      <c r="K6" s="35"/>
      <c r="L6" s="193"/>
      <c r="M6" s="193"/>
      <c r="N6" s="37"/>
      <c r="O6" s="37"/>
    </row>
    <row r="7" spans="1:18" ht="16.2" thickBot="1">
      <c r="A7" s="637" t="s">
        <v>34</v>
      </c>
      <c r="B7" s="639" t="s">
        <v>35</v>
      </c>
      <c r="C7" s="146" t="s">
        <v>36</v>
      </c>
      <c r="D7" s="641" t="s">
        <v>37</v>
      </c>
      <c r="E7" s="643" t="s">
        <v>38</v>
      </c>
      <c r="F7" s="644"/>
      <c r="G7" s="645" t="s">
        <v>39</v>
      </c>
      <c r="H7" s="628"/>
      <c r="I7" s="627" t="s">
        <v>40</v>
      </c>
      <c r="J7" s="628"/>
      <c r="K7" s="629" t="s">
        <v>41</v>
      </c>
      <c r="L7" s="661" t="s">
        <v>42</v>
      </c>
      <c r="M7" s="389"/>
      <c r="N7" s="663" t="s">
        <v>43</v>
      </c>
      <c r="O7" s="621" t="s">
        <v>44</v>
      </c>
      <c r="P7" s="38"/>
      <c r="Q7" s="633" t="s">
        <v>45</v>
      </c>
      <c r="R7" s="621" t="s">
        <v>46</v>
      </c>
    </row>
    <row r="8" spans="1:18" ht="31.2" thickBot="1">
      <c r="A8" s="638"/>
      <c r="B8" s="640"/>
      <c r="C8" s="148"/>
      <c r="D8" s="642"/>
      <c r="E8" s="149" t="s">
        <v>47</v>
      </c>
      <c r="F8" s="150" t="s">
        <v>48</v>
      </c>
      <c r="G8" s="151" t="s">
        <v>49</v>
      </c>
      <c r="H8" s="152" t="s">
        <v>48</v>
      </c>
      <c r="I8" s="153" t="s">
        <v>49</v>
      </c>
      <c r="J8" s="152" t="s">
        <v>48</v>
      </c>
      <c r="K8" s="630"/>
      <c r="L8" s="662"/>
      <c r="M8" s="390"/>
      <c r="N8" s="664"/>
      <c r="O8" s="622"/>
      <c r="P8" s="38"/>
      <c r="Q8" s="634"/>
      <c r="R8" s="622"/>
    </row>
    <row r="9" spans="1:18" ht="16.2" thickBot="1">
      <c r="A9" s="154" t="s">
        <v>0</v>
      </c>
      <c r="B9" s="155">
        <v>2</v>
      </c>
      <c r="C9" s="156" t="s">
        <v>1</v>
      </c>
      <c r="D9" s="157" t="s">
        <v>2</v>
      </c>
      <c r="E9" s="158" t="s">
        <v>13</v>
      </c>
      <c r="F9" s="159" t="s">
        <v>3</v>
      </c>
      <c r="G9" s="160" t="s">
        <v>4</v>
      </c>
      <c r="H9" s="160" t="s">
        <v>5</v>
      </c>
      <c r="I9" s="161" t="s">
        <v>6</v>
      </c>
      <c r="J9" s="160" t="s">
        <v>7</v>
      </c>
      <c r="K9" s="162" t="s">
        <v>8</v>
      </c>
      <c r="L9" s="294" t="s">
        <v>15</v>
      </c>
      <c r="M9" s="390"/>
      <c r="N9" s="295" t="s">
        <v>14</v>
      </c>
      <c r="O9" s="159" t="s">
        <v>16</v>
      </c>
      <c r="P9" s="38"/>
      <c r="Q9" s="164" t="s">
        <v>50</v>
      </c>
      <c r="R9" s="159" t="s">
        <v>51</v>
      </c>
    </row>
    <row r="10" spans="1:18" ht="16.2" thickBot="1">
      <c r="A10" s="391"/>
      <c r="B10" s="392"/>
      <c r="C10" s="393"/>
      <c r="D10" s="394"/>
      <c r="E10" s="395"/>
      <c r="F10" s="396"/>
      <c r="G10" s="397"/>
      <c r="H10" s="397"/>
      <c r="I10" s="398"/>
      <c r="J10" s="397"/>
      <c r="K10" s="397"/>
      <c r="L10" s="399"/>
      <c r="M10" s="404"/>
      <c r="N10" s="400"/>
      <c r="O10" s="401"/>
      <c r="Q10" s="49"/>
      <c r="R10" s="50"/>
    </row>
    <row r="11" spans="1:18" ht="16.2" thickBot="1">
      <c r="A11" s="654"/>
      <c r="B11" s="655"/>
      <c r="C11" s="655"/>
      <c r="D11" s="655"/>
      <c r="E11" s="655"/>
      <c r="F11" s="655"/>
      <c r="G11" s="655"/>
      <c r="H11" s="655"/>
      <c r="I11" s="655"/>
      <c r="J11" s="655"/>
      <c r="K11" s="655"/>
      <c r="L11" s="655"/>
      <c r="M11" s="64"/>
      <c r="N11" s="656"/>
      <c r="O11" s="657"/>
      <c r="Q11" s="658"/>
      <c r="R11" s="657"/>
    </row>
    <row r="12" spans="1:13" s="199" customFormat="1" ht="13.8" thickBot="1">
      <c r="A12" s="659"/>
      <c r="B12" s="660"/>
      <c r="C12" s="660"/>
      <c r="D12" s="660"/>
      <c r="E12" s="402"/>
      <c r="F12" s="402"/>
      <c r="G12" s="402"/>
      <c r="H12" s="402"/>
      <c r="I12" s="402"/>
      <c r="J12" s="402"/>
      <c r="K12" s="402"/>
      <c r="L12" s="403"/>
      <c r="M12" s="198"/>
    </row>
    <row r="13" spans="1:18" ht="15.75">
      <c r="A13" s="252">
        <v>1</v>
      </c>
      <c r="B13" s="283"/>
      <c r="C13" s="415" t="s">
        <v>73</v>
      </c>
      <c r="D13" s="416"/>
      <c r="E13" s="417"/>
      <c r="F13" s="417"/>
      <c r="G13" s="418"/>
      <c r="H13" s="419"/>
      <c r="I13" s="420"/>
      <c r="J13" s="419"/>
      <c r="K13" s="421"/>
      <c r="L13" s="422"/>
      <c r="M13" s="344"/>
      <c r="N13" s="423"/>
      <c r="O13" s="375"/>
      <c r="P13" s="16"/>
      <c r="Q13" s="254"/>
      <c r="R13" s="255"/>
    </row>
    <row r="14" spans="1:18" ht="15.75">
      <c r="A14" s="169">
        <f>A13+1</f>
        <v>2</v>
      </c>
      <c r="B14" s="279"/>
      <c r="C14" s="247" t="s">
        <v>152</v>
      </c>
      <c r="D14" s="301" t="s">
        <v>64</v>
      </c>
      <c r="E14" s="302">
        <v>1</v>
      </c>
      <c r="F14" s="302">
        <v>1</v>
      </c>
      <c r="G14" s="424">
        <f>N14/$K$4</f>
        <v>0</v>
      </c>
      <c r="H14" s="425">
        <f aca="true" t="shared" si="0" ref="H14">G14*F14</f>
        <v>0</v>
      </c>
      <c r="I14" s="426">
        <f>O14/$K$4</f>
        <v>0</v>
      </c>
      <c r="J14" s="425">
        <f aca="true" t="shared" si="1" ref="J14">I14*F14</f>
        <v>0</v>
      </c>
      <c r="K14" s="427">
        <f aca="true" t="shared" si="2" ref="K14">H14+J14</f>
        <v>0</v>
      </c>
      <c r="L14" s="428">
        <f>K14/F14</f>
        <v>0</v>
      </c>
      <c r="M14" s="344"/>
      <c r="N14" s="429">
        <v>0</v>
      </c>
      <c r="O14" s="238">
        <v>0</v>
      </c>
      <c r="P14" s="16"/>
      <c r="Q14" s="256"/>
      <c r="R14" s="257"/>
    </row>
    <row r="15" spans="1:18" ht="15.75">
      <c r="A15" s="169">
        <f aca="true" t="shared" si="3" ref="A15:A25">A14+1</f>
        <v>3</v>
      </c>
      <c r="B15" s="279"/>
      <c r="C15" s="247" t="s">
        <v>66</v>
      </c>
      <c r="D15" s="301" t="s">
        <v>65</v>
      </c>
      <c r="E15" s="302">
        <v>1</v>
      </c>
      <c r="F15" s="302">
        <v>1</v>
      </c>
      <c r="G15" s="424">
        <f aca="true" t="shared" si="4" ref="G15:G24">N15/$K$4</f>
        <v>0</v>
      </c>
      <c r="H15" s="425">
        <f aca="true" t="shared" si="5" ref="H15:H24">G15*F15</f>
        <v>0</v>
      </c>
      <c r="I15" s="426">
        <f aca="true" t="shared" si="6" ref="I15:I24">O15/$K$4</f>
        <v>0</v>
      </c>
      <c r="J15" s="425">
        <f aca="true" t="shared" si="7" ref="J15:J24">I15*F15</f>
        <v>0</v>
      </c>
      <c r="K15" s="427">
        <f aca="true" t="shared" si="8" ref="K15:K24">H15+J15</f>
        <v>0</v>
      </c>
      <c r="L15" s="428">
        <f aca="true" t="shared" si="9" ref="L15:L24">K15/F15</f>
        <v>0</v>
      </c>
      <c r="M15" s="344"/>
      <c r="N15" s="429">
        <v>0</v>
      </c>
      <c r="O15" s="238">
        <v>0</v>
      </c>
      <c r="P15" s="16"/>
      <c r="Q15" s="256"/>
      <c r="R15" s="257"/>
    </row>
    <row r="16" spans="1:18" ht="15.75">
      <c r="A16" s="169">
        <f t="shared" si="3"/>
        <v>4</v>
      </c>
      <c r="B16" s="279"/>
      <c r="C16" s="247" t="s">
        <v>153</v>
      </c>
      <c r="D16" s="301" t="s">
        <v>64</v>
      </c>
      <c r="E16" s="302">
        <v>1</v>
      </c>
      <c r="F16" s="302">
        <v>2</v>
      </c>
      <c r="G16" s="424">
        <f t="shared" si="4"/>
        <v>0</v>
      </c>
      <c r="H16" s="425">
        <f t="shared" si="5"/>
        <v>0</v>
      </c>
      <c r="I16" s="426">
        <f t="shared" si="6"/>
        <v>0</v>
      </c>
      <c r="J16" s="425">
        <f t="shared" si="7"/>
        <v>0</v>
      </c>
      <c r="K16" s="427">
        <f t="shared" si="8"/>
        <v>0</v>
      </c>
      <c r="L16" s="428">
        <f t="shared" si="9"/>
        <v>0</v>
      </c>
      <c r="M16" s="344"/>
      <c r="N16" s="429">
        <v>0</v>
      </c>
      <c r="O16" s="238">
        <v>0</v>
      </c>
      <c r="P16" s="16"/>
      <c r="Q16" s="256"/>
      <c r="R16" s="257"/>
    </row>
    <row r="17" spans="1:18" ht="15.75">
      <c r="A17" s="169">
        <f t="shared" si="3"/>
        <v>5</v>
      </c>
      <c r="B17" s="279"/>
      <c r="C17" s="247" t="s">
        <v>75</v>
      </c>
      <c r="D17" s="301" t="s">
        <v>65</v>
      </c>
      <c r="E17" s="302">
        <v>1</v>
      </c>
      <c r="F17" s="302">
        <v>1</v>
      </c>
      <c r="G17" s="424">
        <f t="shared" si="4"/>
        <v>0</v>
      </c>
      <c r="H17" s="425">
        <f t="shared" si="5"/>
        <v>0</v>
      </c>
      <c r="I17" s="426">
        <f t="shared" si="6"/>
        <v>0</v>
      </c>
      <c r="J17" s="425">
        <f t="shared" si="7"/>
        <v>0</v>
      </c>
      <c r="K17" s="427">
        <f t="shared" si="8"/>
        <v>0</v>
      </c>
      <c r="L17" s="428">
        <f t="shared" si="9"/>
        <v>0</v>
      </c>
      <c r="M17" s="344"/>
      <c r="N17" s="429">
        <v>0</v>
      </c>
      <c r="O17" s="238">
        <v>0</v>
      </c>
      <c r="P17" s="16"/>
      <c r="Q17" s="256"/>
      <c r="R17" s="257"/>
    </row>
    <row r="18" spans="1:18" ht="15.75">
      <c r="A18" s="169">
        <f t="shared" si="3"/>
        <v>6</v>
      </c>
      <c r="B18" s="279"/>
      <c r="C18" s="247" t="s">
        <v>154</v>
      </c>
      <c r="D18" s="301" t="s">
        <v>68</v>
      </c>
      <c r="E18" s="302">
        <v>1</v>
      </c>
      <c r="F18" s="302">
        <v>32</v>
      </c>
      <c r="G18" s="424">
        <f t="shared" si="4"/>
        <v>0</v>
      </c>
      <c r="H18" s="425">
        <f t="shared" si="5"/>
        <v>0</v>
      </c>
      <c r="I18" s="426">
        <f t="shared" si="6"/>
        <v>0</v>
      </c>
      <c r="J18" s="425">
        <f t="shared" si="7"/>
        <v>0</v>
      </c>
      <c r="K18" s="427">
        <f t="shared" si="8"/>
        <v>0</v>
      </c>
      <c r="L18" s="428">
        <f t="shared" si="9"/>
        <v>0</v>
      </c>
      <c r="M18" s="344"/>
      <c r="N18" s="429">
        <v>0</v>
      </c>
      <c r="O18" s="238">
        <v>0</v>
      </c>
      <c r="P18" s="16"/>
      <c r="Q18" s="256"/>
      <c r="R18" s="257"/>
    </row>
    <row r="19" spans="1:18" ht="15.75">
      <c r="A19" s="169">
        <f t="shared" si="3"/>
        <v>7</v>
      </c>
      <c r="B19" s="279"/>
      <c r="C19" s="247" t="s">
        <v>155</v>
      </c>
      <c r="D19" s="301" t="s">
        <v>68</v>
      </c>
      <c r="E19" s="302">
        <v>1</v>
      </c>
      <c r="F19" s="302">
        <v>44</v>
      </c>
      <c r="G19" s="424">
        <f t="shared" si="4"/>
        <v>0</v>
      </c>
      <c r="H19" s="425">
        <f t="shared" si="5"/>
        <v>0</v>
      </c>
      <c r="I19" s="426">
        <f t="shared" si="6"/>
        <v>0</v>
      </c>
      <c r="J19" s="425">
        <f t="shared" si="7"/>
        <v>0</v>
      </c>
      <c r="K19" s="427">
        <f t="shared" si="8"/>
        <v>0</v>
      </c>
      <c r="L19" s="428">
        <f t="shared" si="9"/>
        <v>0</v>
      </c>
      <c r="M19" s="344"/>
      <c r="N19" s="429">
        <v>0</v>
      </c>
      <c r="O19" s="238">
        <v>0</v>
      </c>
      <c r="P19" s="16"/>
      <c r="Q19" s="256"/>
      <c r="R19" s="257"/>
    </row>
    <row r="20" spans="1:18" ht="15.75">
      <c r="A20" s="169">
        <f t="shared" si="3"/>
        <v>8</v>
      </c>
      <c r="B20" s="279"/>
      <c r="C20" s="247" t="s">
        <v>156</v>
      </c>
      <c r="D20" s="301" t="s">
        <v>68</v>
      </c>
      <c r="E20" s="302">
        <v>1</v>
      </c>
      <c r="F20" s="302">
        <v>12</v>
      </c>
      <c r="G20" s="424">
        <f t="shared" si="4"/>
        <v>0</v>
      </c>
      <c r="H20" s="425">
        <f t="shared" si="5"/>
        <v>0</v>
      </c>
      <c r="I20" s="426">
        <f t="shared" si="6"/>
        <v>0</v>
      </c>
      <c r="J20" s="425">
        <f t="shared" si="7"/>
        <v>0</v>
      </c>
      <c r="K20" s="427">
        <f t="shared" si="8"/>
        <v>0</v>
      </c>
      <c r="L20" s="428">
        <f t="shared" si="9"/>
        <v>0</v>
      </c>
      <c r="M20" s="344"/>
      <c r="N20" s="429">
        <v>0</v>
      </c>
      <c r="O20" s="238">
        <v>0</v>
      </c>
      <c r="P20" s="16"/>
      <c r="Q20" s="256"/>
      <c r="R20" s="257"/>
    </row>
    <row r="21" spans="1:18" ht="15.75">
      <c r="A21" s="169">
        <f t="shared" si="3"/>
        <v>9</v>
      </c>
      <c r="B21" s="279"/>
      <c r="C21" s="247" t="s">
        <v>157</v>
      </c>
      <c r="D21" s="301" t="s">
        <v>24</v>
      </c>
      <c r="E21" s="302">
        <v>1</v>
      </c>
      <c r="F21" s="302">
        <v>5</v>
      </c>
      <c r="G21" s="424">
        <f t="shared" si="4"/>
        <v>0</v>
      </c>
      <c r="H21" s="425">
        <f t="shared" si="5"/>
        <v>0</v>
      </c>
      <c r="I21" s="426">
        <f t="shared" si="6"/>
        <v>0</v>
      </c>
      <c r="J21" s="425">
        <f t="shared" si="7"/>
        <v>0</v>
      </c>
      <c r="K21" s="427">
        <f t="shared" si="8"/>
        <v>0</v>
      </c>
      <c r="L21" s="428">
        <f t="shared" si="9"/>
        <v>0</v>
      </c>
      <c r="M21" s="344"/>
      <c r="N21" s="429">
        <v>0</v>
      </c>
      <c r="O21" s="238">
        <v>0</v>
      </c>
      <c r="P21" s="16"/>
      <c r="Q21" s="256"/>
      <c r="R21" s="257"/>
    </row>
    <row r="22" spans="1:18" ht="15.75">
      <c r="A22" s="169">
        <f t="shared" si="3"/>
        <v>10</v>
      </c>
      <c r="B22" s="279"/>
      <c r="C22" s="247" t="s">
        <v>158</v>
      </c>
      <c r="D22" s="301" t="s">
        <v>140</v>
      </c>
      <c r="E22" s="302">
        <v>1</v>
      </c>
      <c r="F22" s="302">
        <v>30</v>
      </c>
      <c r="G22" s="424">
        <f t="shared" si="4"/>
        <v>0</v>
      </c>
      <c r="H22" s="425">
        <f t="shared" si="5"/>
        <v>0</v>
      </c>
      <c r="I22" s="426">
        <f t="shared" si="6"/>
        <v>0</v>
      </c>
      <c r="J22" s="425">
        <f t="shared" si="7"/>
        <v>0</v>
      </c>
      <c r="K22" s="427">
        <f t="shared" si="8"/>
        <v>0</v>
      </c>
      <c r="L22" s="428">
        <f t="shared" si="9"/>
        <v>0</v>
      </c>
      <c r="M22" s="344"/>
      <c r="N22" s="429">
        <v>0</v>
      </c>
      <c r="O22" s="238">
        <v>0</v>
      </c>
      <c r="P22" s="16"/>
      <c r="Q22" s="256"/>
      <c r="R22" s="257"/>
    </row>
    <row r="23" spans="1:18" ht="15.75">
      <c r="A23" s="169">
        <f t="shared" si="3"/>
        <v>11</v>
      </c>
      <c r="B23" s="279"/>
      <c r="C23" s="247" t="s">
        <v>159</v>
      </c>
      <c r="D23" s="301" t="s">
        <v>65</v>
      </c>
      <c r="E23" s="302">
        <v>1</v>
      </c>
      <c r="F23" s="302">
        <v>1</v>
      </c>
      <c r="G23" s="424">
        <f t="shared" si="4"/>
        <v>0</v>
      </c>
      <c r="H23" s="425">
        <f t="shared" si="5"/>
        <v>0</v>
      </c>
      <c r="I23" s="426">
        <f t="shared" si="6"/>
        <v>0</v>
      </c>
      <c r="J23" s="425">
        <f t="shared" si="7"/>
        <v>0</v>
      </c>
      <c r="K23" s="427">
        <f t="shared" si="8"/>
        <v>0</v>
      </c>
      <c r="L23" s="428">
        <f t="shared" si="9"/>
        <v>0</v>
      </c>
      <c r="M23" s="344"/>
      <c r="N23" s="429">
        <v>0</v>
      </c>
      <c r="O23" s="238">
        <v>0</v>
      </c>
      <c r="P23" s="16"/>
      <c r="Q23" s="256"/>
      <c r="R23" s="257"/>
    </row>
    <row r="24" spans="1:18" ht="30">
      <c r="A24" s="169">
        <f t="shared" si="3"/>
        <v>12</v>
      </c>
      <c r="B24" s="279"/>
      <c r="C24" s="247" t="s">
        <v>160</v>
      </c>
      <c r="D24" s="301" t="s">
        <v>65</v>
      </c>
      <c r="E24" s="302">
        <v>1</v>
      </c>
      <c r="F24" s="302">
        <v>1</v>
      </c>
      <c r="G24" s="424">
        <f t="shared" si="4"/>
        <v>0</v>
      </c>
      <c r="H24" s="425">
        <f t="shared" si="5"/>
        <v>0</v>
      </c>
      <c r="I24" s="426">
        <f t="shared" si="6"/>
        <v>0</v>
      </c>
      <c r="J24" s="425">
        <f t="shared" si="7"/>
        <v>0</v>
      </c>
      <c r="K24" s="427">
        <f t="shared" si="8"/>
        <v>0</v>
      </c>
      <c r="L24" s="428">
        <f t="shared" si="9"/>
        <v>0</v>
      </c>
      <c r="M24" s="344"/>
      <c r="N24" s="429">
        <v>0</v>
      </c>
      <c r="O24" s="238">
        <v>0</v>
      </c>
      <c r="P24" s="16"/>
      <c r="Q24" s="256"/>
      <c r="R24" s="257"/>
    </row>
    <row r="25" spans="1:18" ht="30.6" thickBot="1">
      <c r="A25" s="312">
        <f t="shared" si="3"/>
        <v>13</v>
      </c>
      <c r="B25" s="303"/>
      <c r="C25" s="430" t="s">
        <v>161</v>
      </c>
      <c r="D25" s="431" t="s">
        <v>65</v>
      </c>
      <c r="E25" s="313">
        <v>1</v>
      </c>
      <c r="F25" s="313">
        <v>1</v>
      </c>
      <c r="G25" s="432">
        <f aca="true" t="shared" si="10" ref="G25">N25/$K$4</f>
        <v>0</v>
      </c>
      <c r="H25" s="433">
        <f aca="true" t="shared" si="11" ref="H25">G25*F25</f>
        <v>0</v>
      </c>
      <c r="I25" s="434">
        <f aca="true" t="shared" si="12" ref="I25">O25/$K$4</f>
        <v>0</v>
      </c>
      <c r="J25" s="433">
        <f aca="true" t="shared" si="13" ref="J25">I25*F25</f>
        <v>0</v>
      </c>
      <c r="K25" s="435">
        <f aca="true" t="shared" si="14" ref="K25">H25+J25</f>
        <v>0</v>
      </c>
      <c r="L25" s="436">
        <f aca="true" t="shared" si="15" ref="L25">K25/F25</f>
        <v>0</v>
      </c>
      <c r="M25" s="344"/>
      <c r="N25" s="429">
        <v>0</v>
      </c>
      <c r="O25" s="238">
        <v>0</v>
      </c>
      <c r="P25" s="16"/>
      <c r="Q25" s="256"/>
      <c r="R25" s="310"/>
    </row>
    <row r="26" spans="1:18" ht="18" thickBot="1">
      <c r="A26" s="326"/>
      <c r="B26" s="327"/>
      <c r="C26" s="328" t="s">
        <v>76</v>
      </c>
      <c r="D26" s="437"/>
      <c r="E26" s="341"/>
      <c r="F26" s="341"/>
      <c r="G26" s="342"/>
      <c r="H26" s="438"/>
      <c r="I26" s="439"/>
      <c r="J26" s="438"/>
      <c r="K26" s="440"/>
      <c r="L26" s="441"/>
      <c r="M26" s="344"/>
      <c r="N26" s="442"/>
      <c r="O26" s="443"/>
      <c r="P26" s="16"/>
      <c r="Q26" s="256"/>
      <c r="R26" s="311"/>
    </row>
    <row r="27" spans="1:18" ht="17.4">
      <c r="A27" s="319">
        <f>A25+1</f>
        <v>14</v>
      </c>
      <c r="B27" s="320"/>
      <c r="C27" s="444" t="s">
        <v>162</v>
      </c>
      <c r="D27" s="445" t="s">
        <v>64</v>
      </c>
      <c r="E27" s="340">
        <v>1</v>
      </c>
      <c r="F27" s="340">
        <v>2</v>
      </c>
      <c r="G27" s="446">
        <f aca="true" t="shared" si="16" ref="G27">N27/$K$4</f>
        <v>0</v>
      </c>
      <c r="H27" s="447">
        <f aca="true" t="shared" si="17" ref="H27">G27*F27</f>
        <v>0</v>
      </c>
      <c r="I27" s="448">
        <f aca="true" t="shared" si="18" ref="I27">O27/$K$4</f>
        <v>0</v>
      </c>
      <c r="J27" s="447">
        <f aca="true" t="shared" si="19" ref="J27">I27*F27</f>
        <v>0</v>
      </c>
      <c r="K27" s="449">
        <f aca="true" t="shared" si="20" ref="K27">H27+J27</f>
        <v>0</v>
      </c>
      <c r="L27" s="450">
        <f aca="true" t="shared" si="21" ref="L27">K27/F27</f>
        <v>0</v>
      </c>
      <c r="M27" s="344"/>
      <c r="N27" s="451">
        <v>0</v>
      </c>
      <c r="O27" s="278">
        <v>0</v>
      </c>
      <c r="P27" s="16"/>
      <c r="Q27" s="256"/>
      <c r="R27" s="311"/>
    </row>
    <row r="28" spans="1:18" ht="17.4">
      <c r="A28" s="169">
        <f>A27+1</f>
        <v>15</v>
      </c>
      <c r="B28" s="279"/>
      <c r="C28" s="241" t="s">
        <v>163</v>
      </c>
      <c r="D28" s="452" t="s">
        <v>24</v>
      </c>
      <c r="E28" s="302">
        <v>1</v>
      </c>
      <c r="F28" s="302">
        <v>4</v>
      </c>
      <c r="G28" s="424">
        <f aca="true" t="shared" si="22" ref="G28:G39">N28/$K$4</f>
        <v>0</v>
      </c>
      <c r="H28" s="425">
        <f aca="true" t="shared" si="23" ref="H28:H39">G28*F28</f>
        <v>0</v>
      </c>
      <c r="I28" s="426">
        <f aca="true" t="shared" si="24" ref="I28:I39">O28/$K$4</f>
        <v>0</v>
      </c>
      <c r="J28" s="425">
        <f aca="true" t="shared" si="25" ref="J28:J39">I28*F28</f>
        <v>0</v>
      </c>
      <c r="K28" s="427">
        <f aca="true" t="shared" si="26" ref="K28:K39">H28+J28</f>
        <v>0</v>
      </c>
      <c r="L28" s="428">
        <f aca="true" t="shared" si="27" ref="L28:L39">K28/F28</f>
        <v>0</v>
      </c>
      <c r="M28" s="344"/>
      <c r="N28" s="451">
        <v>0</v>
      </c>
      <c r="O28" s="278">
        <v>0</v>
      </c>
      <c r="P28" s="16"/>
      <c r="Q28" s="256"/>
      <c r="R28" s="311"/>
    </row>
    <row r="29" spans="1:18" ht="15.75">
      <c r="A29" s="169">
        <f aca="true" t="shared" si="28" ref="A29:A39">A28+1</f>
        <v>16</v>
      </c>
      <c r="B29" s="279"/>
      <c r="C29" s="241" t="s">
        <v>158</v>
      </c>
      <c r="D29" s="453" t="s">
        <v>68</v>
      </c>
      <c r="E29" s="302">
        <v>1</v>
      </c>
      <c r="F29" s="302">
        <v>97</v>
      </c>
      <c r="G29" s="424">
        <f t="shared" si="22"/>
        <v>0</v>
      </c>
      <c r="H29" s="425">
        <f t="shared" si="23"/>
        <v>0</v>
      </c>
      <c r="I29" s="426">
        <f t="shared" si="24"/>
        <v>0</v>
      </c>
      <c r="J29" s="425">
        <f t="shared" si="25"/>
        <v>0</v>
      </c>
      <c r="K29" s="427">
        <f t="shared" si="26"/>
        <v>0</v>
      </c>
      <c r="L29" s="428">
        <f t="shared" si="27"/>
        <v>0</v>
      </c>
      <c r="M29" s="344"/>
      <c r="N29" s="451">
        <v>0</v>
      </c>
      <c r="O29" s="278">
        <v>0</v>
      </c>
      <c r="P29" s="16"/>
      <c r="Q29" s="256"/>
      <c r="R29" s="258"/>
    </row>
    <row r="30" spans="1:18" ht="15.75">
      <c r="A30" s="169">
        <f t="shared" si="28"/>
        <v>17</v>
      </c>
      <c r="B30" s="279"/>
      <c r="C30" s="241" t="s">
        <v>164</v>
      </c>
      <c r="D30" s="453" t="s">
        <v>68</v>
      </c>
      <c r="E30" s="302">
        <v>1</v>
      </c>
      <c r="F30" s="302">
        <v>5.5</v>
      </c>
      <c r="G30" s="424">
        <f t="shared" si="22"/>
        <v>0</v>
      </c>
      <c r="H30" s="425">
        <f t="shared" si="23"/>
        <v>0</v>
      </c>
      <c r="I30" s="426">
        <f t="shared" si="24"/>
        <v>0</v>
      </c>
      <c r="J30" s="425">
        <f t="shared" si="25"/>
        <v>0</v>
      </c>
      <c r="K30" s="427">
        <f t="shared" si="26"/>
        <v>0</v>
      </c>
      <c r="L30" s="428">
        <f t="shared" si="27"/>
        <v>0</v>
      </c>
      <c r="M30" s="344"/>
      <c r="N30" s="451">
        <v>0</v>
      </c>
      <c r="O30" s="278">
        <v>0</v>
      </c>
      <c r="P30" s="16"/>
      <c r="Q30" s="256"/>
      <c r="R30" s="258"/>
    </row>
    <row r="31" spans="1:18" ht="30">
      <c r="A31" s="169">
        <f t="shared" si="28"/>
        <v>18</v>
      </c>
      <c r="B31" s="279"/>
      <c r="C31" s="241" t="s">
        <v>165</v>
      </c>
      <c r="D31" s="453" t="s">
        <v>24</v>
      </c>
      <c r="E31" s="302">
        <v>1</v>
      </c>
      <c r="F31" s="302">
        <v>4</v>
      </c>
      <c r="G31" s="424">
        <f t="shared" si="22"/>
        <v>0</v>
      </c>
      <c r="H31" s="425">
        <f t="shared" si="23"/>
        <v>0</v>
      </c>
      <c r="I31" s="426">
        <f t="shared" si="24"/>
        <v>0</v>
      </c>
      <c r="J31" s="425">
        <f t="shared" si="25"/>
        <v>0</v>
      </c>
      <c r="K31" s="427">
        <f t="shared" si="26"/>
        <v>0</v>
      </c>
      <c r="L31" s="428">
        <f t="shared" si="27"/>
        <v>0</v>
      </c>
      <c r="M31" s="344"/>
      <c r="N31" s="451">
        <v>0</v>
      </c>
      <c r="O31" s="278">
        <v>0</v>
      </c>
      <c r="P31" s="16"/>
      <c r="Q31" s="256"/>
      <c r="R31" s="258"/>
    </row>
    <row r="32" spans="1:18" ht="15.75">
      <c r="A32" s="169">
        <f t="shared" si="28"/>
        <v>19</v>
      </c>
      <c r="B32" s="279"/>
      <c r="C32" s="241" t="s">
        <v>166</v>
      </c>
      <c r="D32" s="453" t="s">
        <v>24</v>
      </c>
      <c r="E32" s="302">
        <v>1</v>
      </c>
      <c r="F32" s="302">
        <v>2</v>
      </c>
      <c r="G32" s="424">
        <f t="shared" si="22"/>
        <v>0</v>
      </c>
      <c r="H32" s="425">
        <f t="shared" si="23"/>
        <v>0</v>
      </c>
      <c r="I32" s="426">
        <f t="shared" si="24"/>
        <v>0</v>
      </c>
      <c r="J32" s="425">
        <f t="shared" si="25"/>
        <v>0</v>
      </c>
      <c r="K32" s="427">
        <f t="shared" si="26"/>
        <v>0</v>
      </c>
      <c r="L32" s="428">
        <f t="shared" si="27"/>
        <v>0</v>
      </c>
      <c r="M32" s="344"/>
      <c r="N32" s="451">
        <v>0</v>
      </c>
      <c r="O32" s="278">
        <v>0</v>
      </c>
      <c r="P32" s="16"/>
      <c r="Q32" s="256"/>
      <c r="R32" s="258"/>
    </row>
    <row r="33" spans="1:18" ht="15.75">
      <c r="A33" s="169">
        <f t="shared" si="28"/>
        <v>20</v>
      </c>
      <c r="B33" s="279"/>
      <c r="C33" s="242" t="s">
        <v>167</v>
      </c>
      <c r="D33" s="301" t="s">
        <v>24</v>
      </c>
      <c r="E33" s="302">
        <v>1</v>
      </c>
      <c r="F33" s="302">
        <v>4</v>
      </c>
      <c r="G33" s="424">
        <f aca="true" t="shared" si="29" ref="G33:G35">N33/$K$4</f>
        <v>0</v>
      </c>
      <c r="H33" s="425">
        <f aca="true" t="shared" si="30" ref="H33:H35">G33*F33</f>
        <v>0</v>
      </c>
      <c r="I33" s="426">
        <f aca="true" t="shared" si="31" ref="I33:I35">O33/$K$4</f>
        <v>0</v>
      </c>
      <c r="J33" s="425">
        <f aca="true" t="shared" si="32" ref="J33:J35">I33*F33</f>
        <v>0</v>
      </c>
      <c r="K33" s="427">
        <f aca="true" t="shared" si="33" ref="K33:K35">H33+J33</f>
        <v>0</v>
      </c>
      <c r="L33" s="428">
        <f aca="true" t="shared" si="34" ref="L33:L35">K33/F33</f>
        <v>0</v>
      </c>
      <c r="M33" s="344"/>
      <c r="N33" s="451">
        <v>0</v>
      </c>
      <c r="O33" s="278">
        <v>0</v>
      </c>
      <c r="P33" s="16"/>
      <c r="Q33" s="256"/>
      <c r="R33" s="258"/>
    </row>
    <row r="34" spans="1:18" ht="30">
      <c r="A34" s="169">
        <f t="shared" si="28"/>
        <v>21</v>
      </c>
      <c r="B34" s="279"/>
      <c r="C34" s="242" t="s">
        <v>168</v>
      </c>
      <c r="D34" s="301" t="s">
        <v>68</v>
      </c>
      <c r="E34" s="302">
        <v>1</v>
      </c>
      <c r="F34" s="302">
        <v>3</v>
      </c>
      <c r="G34" s="424">
        <f t="shared" si="29"/>
        <v>0</v>
      </c>
      <c r="H34" s="425">
        <f t="shared" si="30"/>
        <v>0</v>
      </c>
      <c r="I34" s="426">
        <f t="shared" si="31"/>
        <v>0</v>
      </c>
      <c r="J34" s="425">
        <f t="shared" si="32"/>
        <v>0</v>
      </c>
      <c r="K34" s="427">
        <f t="shared" si="33"/>
        <v>0</v>
      </c>
      <c r="L34" s="428">
        <f t="shared" si="34"/>
        <v>0</v>
      </c>
      <c r="M34" s="344"/>
      <c r="N34" s="451">
        <v>0</v>
      </c>
      <c r="O34" s="278">
        <v>0</v>
      </c>
      <c r="P34" s="16"/>
      <c r="Q34" s="256"/>
      <c r="R34" s="258"/>
    </row>
    <row r="35" spans="1:18" ht="15.75">
      <c r="A35" s="169">
        <f t="shared" si="28"/>
        <v>22</v>
      </c>
      <c r="B35" s="279"/>
      <c r="C35" s="242" t="s">
        <v>169</v>
      </c>
      <c r="D35" s="301" t="s">
        <v>24</v>
      </c>
      <c r="E35" s="302">
        <v>1</v>
      </c>
      <c r="F35" s="302">
        <v>3</v>
      </c>
      <c r="G35" s="424">
        <f t="shared" si="29"/>
        <v>0</v>
      </c>
      <c r="H35" s="425">
        <f t="shared" si="30"/>
        <v>0</v>
      </c>
      <c r="I35" s="426">
        <f t="shared" si="31"/>
        <v>0</v>
      </c>
      <c r="J35" s="425">
        <f t="shared" si="32"/>
        <v>0</v>
      </c>
      <c r="K35" s="427">
        <f t="shared" si="33"/>
        <v>0</v>
      </c>
      <c r="L35" s="428">
        <f t="shared" si="34"/>
        <v>0</v>
      </c>
      <c r="M35" s="344"/>
      <c r="N35" s="451">
        <v>0</v>
      </c>
      <c r="O35" s="278">
        <v>0</v>
      </c>
      <c r="P35" s="16"/>
      <c r="Q35" s="256"/>
      <c r="R35" s="258"/>
    </row>
    <row r="36" spans="1:18" ht="30">
      <c r="A36" s="169">
        <f t="shared" si="28"/>
        <v>23</v>
      </c>
      <c r="B36" s="279"/>
      <c r="C36" s="242" t="s">
        <v>170</v>
      </c>
      <c r="D36" s="301" t="s">
        <v>68</v>
      </c>
      <c r="E36" s="302">
        <v>1</v>
      </c>
      <c r="F36" s="302">
        <v>4</v>
      </c>
      <c r="G36" s="424">
        <f t="shared" si="22"/>
        <v>0</v>
      </c>
      <c r="H36" s="425">
        <f t="shared" si="23"/>
        <v>0</v>
      </c>
      <c r="I36" s="426">
        <f t="shared" si="24"/>
        <v>0</v>
      </c>
      <c r="J36" s="425">
        <f t="shared" si="25"/>
        <v>0</v>
      </c>
      <c r="K36" s="427">
        <f t="shared" si="26"/>
        <v>0</v>
      </c>
      <c r="L36" s="428">
        <f t="shared" si="27"/>
        <v>0</v>
      </c>
      <c r="M36" s="344"/>
      <c r="N36" s="451">
        <v>0</v>
      </c>
      <c r="O36" s="278">
        <v>0</v>
      </c>
      <c r="P36" s="16"/>
      <c r="Q36" s="256"/>
      <c r="R36" s="258"/>
    </row>
    <row r="37" spans="1:18" ht="15.75">
      <c r="A37" s="169">
        <f t="shared" si="28"/>
        <v>24</v>
      </c>
      <c r="B37" s="279"/>
      <c r="C37" s="242" t="s">
        <v>171</v>
      </c>
      <c r="D37" s="301" t="s">
        <v>24</v>
      </c>
      <c r="E37" s="302">
        <v>1</v>
      </c>
      <c r="F37" s="302">
        <v>4</v>
      </c>
      <c r="G37" s="424">
        <f t="shared" si="22"/>
        <v>0</v>
      </c>
      <c r="H37" s="425">
        <f t="shared" si="23"/>
        <v>0</v>
      </c>
      <c r="I37" s="426">
        <f t="shared" si="24"/>
        <v>0</v>
      </c>
      <c r="J37" s="425">
        <f t="shared" si="25"/>
        <v>0</v>
      </c>
      <c r="K37" s="427">
        <f t="shared" si="26"/>
        <v>0</v>
      </c>
      <c r="L37" s="428">
        <f t="shared" si="27"/>
        <v>0</v>
      </c>
      <c r="M37" s="344"/>
      <c r="N37" s="451">
        <v>0</v>
      </c>
      <c r="O37" s="278">
        <v>0</v>
      </c>
      <c r="P37" s="16"/>
      <c r="Q37" s="256"/>
      <c r="R37" s="258"/>
    </row>
    <row r="38" spans="1:18" ht="15.75">
      <c r="A38" s="169">
        <f t="shared" si="28"/>
        <v>25</v>
      </c>
      <c r="B38" s="279"/>
      <c r="C38" s="242" t="s">
        <v>172</v>
      </c>
      <c r="D38" s="301" t="s">
        <v>68</v>
      </c>
      <c r="E38" s="302">
        <v>1</v>
      </c>
      <c r="F38" s="302">
        <v>3</v>
      </c>
      <c r="G38" s="424">
        <f t="shared" si="22"/>
        <v>0</v>
      </c>
      <c r="H38" s="425">
        <f t="shared" si="23"/>
        <v>0</v>
      </c>
      <c r="I38" s="426">
        <f t="shared" si="24"/>
        <v>0</v>
      </c>
      <c r="J38" s="425">
        <f t="shared" si="25"/>
        <v>0</v>
      </c>
      <c r="K38" s="427">
        <f t="shared" si="26"/>
        <v>0</v>
      </c>
      <c r="L38" s="428">
        <f t="shared" si="27"/>
        <v>0</v>
      </c>
      <c r="M38" s="344"/>
      <c r="N38" s="451">
        <v>0</v>
      </c>
      <c r="O38" s="278">
        <v>0</v>
      </c>
      <c r="P38" s="16"/>
      <c r="Q38" s="256"/>
      <c r="R38" s="258"/>
    </row>
    <row r="39" spans="1:18" ht="16.2" thickBot="1">
      <c r="A39" s="312">
        <f t="shared" si="28"/>
        <v>26</v>
      </c>
      <c r="B39" s="303"/>
      <c r="C39" s="406" t="s">
        <v>173</v>
      </c>
      <c r="D39" s="431" t="s">
        <v>24</v>
      </c>
      <c r="E39" s="313">
        <v>1</v>
      </c>
      <c r="F39" s="313">
        <v>3</v>
      </c>
      <c r="G39" s="432">
        <f t="shared" si="22"/>
        <v>0</v>
      </c>
      <c r="H39" s="433">
        <f t="shared" si="23"/>
        <v>0</v>
      </c>
      <c r="I39" s="434">
        <f t="shared" si="24"/>
        <v>0</v>
      </c>
      <c r="J39" s="433">
        <f t="shared" si="25"/>
        <v>0</v>
      </c>
      <c r="K39" s="435">
        <f t="shared" si="26"/>
        <v>0</v>
      </c>
      <c r="L39" s="436">
        <f t="shared" si="27"/>
        <v>0</v>
      </c>
      <c r="M39" s="344"/>
      <c r="N39" s="451">
        <v>0</v>
      </c>
      <c r="O39" s="278">
        <v>0</v>
      </c>
      <c r="P39" s="16"/>
      <c r="Q39" s="256"/>
      <c r="R39" s="258"/>
    </row>
    <row r="40" spans="1:18" ht="31.8" thickBot="1">
      <c r="A40" s="326"/>
      <c r="B40" s="327"/>
      <c r="C40" s="328" t="s">
        <v>77</v>
      </c>
      <c r="D40" s="437"/>
      <c r="E40" s="341"/>
      <c r="F40" s="341"/>
      <c r="G40" s="342"/>
      <c r="H40" s="438"/>
      <c r="I40" s="439"/>
      <c r="J40" s="438"/>
      <c r="K40" s="440"/>
      <c r="L40" s="441"/>
      <c r="M40" s="344"/>
      <c r="N40" s="442"/>
      <c r="O40" s="443"/>
      <c r="P40" s="16"/>
      <c r="Q40" s="256"/>
      <c r="R40" s="258"/>
    </row>
    <row r="41" spans="1:18" ht="17.4">
      <c r="A41" s="319">
        <f>A39+1</f>
        <v>27</v>
      </c>
      <c r="B41" s="320"/>
      <c r="C41" s="444" t="s">
        <v>174</v>
      </c>
      <c r="D41" s="445" t="s">
        <v>61</v>
      </c>
      <c r="E41" s="340">
        <v>1</v>
      </c>
      <c r="F41" s="340">
        <v>1</v>
      </c>
      <c r="G41" s="446">
        <f aca="true" t="shared" si="35" ref="G41">N41/$K$4</f>
        <v>0</v>
      </c>
      <c r="H41" s="447">
        <f aca="true" t="shared" si="36" ref="H41">G41*F41</f>
        <v>0</v>
      </c>
      <c r="I41" s="448">
        <f aca="true" t="shared" si="37" ref="I41">O41/$K$4</f>
        <v>0</v>
      </c>
      <c r="J41" s="447">
        <f aca="true" t="shared" si="38" ref="J41">I41*F41</f>
        <v>0</v>
      </c>
      <c r="K41" s="449">
        <f aca="true" t="shared" si="39" ref="K41">H41+J41</f>
        <v>0</v>
      </c>
      <c r="L41" s="450">
        <f aca="true" t="shared" si="40" ref="L41">K41/F41</f>
        <v>0</v>
      </c>
      <c r="M41" s="344"/>
      <c r="N41" s="451">
        <v>0</v>
      </c>
      <c r="O41" s="278">
        <v>0</v>
      </c>
      <c r="P41" s="16"/>
      <c r="Q41" s="256"/>
      <c r="R41" s="258"/>
    </row>
    <row r="42" spans="1:18" ht="15.75">
      <c r="A42" s="169">
        <f>A41+1</f>
        <v>28</v>
      </c>
      <c r="B42" s="279"/>
      <c r="C42" s="242" t="s">
        <v>78</v>
      </c>
      <c r="D42" s="452"/>
      <c r="E42" s="302">
        <v>1</v>
      </c>
      <c r="F42" s="302">
        <v>18</v>
      </c>
      <c r="G42" s="424">
        <f aca="true" t="shared" si="41" ref="G42:G47">N42/$K$4</f>
        <v>0</v>
      </c>
      <c r="H42" s="425">
        <f aca="true" t="shared" si="42" ref="H42:H47">G42*F42</f>
        <v>0</v>
      </c>
      <c r="I42" s="426">
        <f aca="true" t="shared" si="43" ref="I42:I47">O42/$K$4</f>
        <v>0</v>
      </c>
      <c r="J42" s="425">
        <f aca="true" t="shared" si="44" ref="J42:J47">I42*F42</f>
        <v>0</v>
      </c>
      <c r="K42" s="427">
        <f aca="true" t="shared" si="45" ref="K42:K47">H42+J42</f>
        <v>0</v>
      </c>
      <c r="L42" s="428">
        <f aca="true" t="shared" si="46" ref="L42:L47">K42/F42</f>
        <v>0</v>
      </c>
      <c r="M42" s="344"/>
      <c r="N42" s="451">
        <v>0</v>
      </c>
      <c r="O42" s="278">
        <v>0</v>
      </c>
      <c r="P42" s="16"/>
      <c r="Q42" s="256"/>
      <c r="R42" s="258"/>
    </row>
    <row r="43" spans="1:18" ht="15.75">
      <c r="A43" s="169">
        <f aca="true" t="shared" si="47" ref="A43:A47">A42+1</f>
        <v>29</v>
      </c>
      <c r="B43" s="279"/>
      <c r="C43" s="454" t="s">
        <v>175</v>
      </c>
      <c r="D43" s="452"/>
      <c r="E43" s="302">
        <v>1</v>
      </c>
      <c r="F43" s="302">
        <v>18</v>
      </c>
      <c r="G43" s="424">
        <f t="shared" si="41"/>
        <v>0</v>
      </c>
      <c r="H43" s="425">
        <f t="shared" si="42"/>
        <v>0</v>
      </c>
      <c r="I43" s="426">
        <f t="shared" si="43"/>
        <v>0</v>
      </c>
      <c r="J43" s="425">
        <f t="shared" si="44"/>
        <v>0</v>
      </c>
      <c r="K43" s="427">
        <f t="shared" si="45"/>
        <v>0</v>
      </c>
      <c r="L43" s="428">
        <f t="shared" si="46"/>
        <v>0</v>
      </c>
      <c r="M43" s="344"/>
      <c r="N43" s="451">
        <v>0</v>
      </c>
      <c r="O43" s="278">
        <v>0</v>
      </c>
      <c r="P43" s="16"/>
      <c r="Q43" s="256"/>
      <c r="R43" s="258"/>
    </row>
    <row r="44" spans="1:18" ht="15.75">
      <c r="A44" s="169">
        <f t="shared" si="47"/>
        <v>30</v>
      </c>
      <c r="B44" s="279"/>
      <c r="C44" s="454" t="s">
        <v>176</v>
      </c>
      <c r="D44" s="452" t="s">
        <v>61</v>
      </c>
      <c r="E44" s="302">
        <v>1</v>
      </c>
      <c r="F44" s="302">
        <v>1</v>
      </c>
      <c r="G44" s="424">
        <f t="shared" si="41"/>
        <v>0</v>
      </c>
      <c r="H44" s="425">
        <f t="shared" si="42"/>
        <v>0</v>
      </c>
      <c r="I44" s="426">
        <f t="shared" si="43"/>
        <v>0</v>
      </c>
      <c r="J44" s="425">
        <f t="shared" si="44"/>
        <v>0</v>
      </c>
      <c r="K44" s="427">
        <f t="shared" si="45"/>
        <v>0</v>
      </c>
      <c r="L44" s="428">
        <f t="shared" si="46"/>
        <v>0</v>
      </c>
      <c r="M44" s="344"/>
      <c r="N44" s="451">
        <v>0</v>
      </c>
      <c r="O44" s="278">
        <v>0</v>
      </c>
      <c r="P44" s="16"/>
      <c r="Q44" s="256"/>
      <c r="R44" s="258"/>
    </row>
    <row r="45" spans="1:18" ht="17.4">
      <c r="A45" s="169">
        <f t="shared" si="47"/>
        <v>31</v>
      </c>
      <c r="B45" s="279"/>
      <c r="C45" s="454" t="s">
        <v>79</v>
      </c>
      <c r="D45" s="452" t="s">
        <v>24</v>
      </c>
      <c r="E45" s="302">
        <v>1</v>
      </c>
      <c r="F45" s="302">
        <v>1</v>
      </c>
      <c r="G45" s="424">
        <f t="shared" si="41"/>
        <v>0</v>
      </c>
      <c r="H45" s="425">
        <f t="shared" si="42"/>
        <v>0</v>
      </c>
      <c r="I45" s="426">
        <f t="shared" si="43"/>
        <v>0</v>
      </c>
      <c r="J45" s="425">
        <f t="shared" si="44"/>
        <v>0</v>
      </c>
      <c r="K45" s="427">
        <f t="shared" si="45"/>
        <v>0</v>
      </c>
      <c r="L45" s="428">
        <f t="shared" si="46"/>
        <v>0</v>
      </c>
      <c r="M45" s="344"/>
      <c r="N45" s="451">
        <v>0</v>
      </c>
      <c r="O45" s="278">
        <v>0</v>
      </c>
      <c r="P45" s="16"/>
      <c r="Q45" s="256"/>
      <c r="R45" s="258"/>
    </row>
    <row r="46" spans="1:18" ht="17.4">
      <c r="A46" s="169">
        <f t="shared" si="47"/>
        <v>32</v>
      </c>
      <c r="B46" s="279"/>
      <c r="C46" s="454" t="s">
        <v>177</v>
      </c>
      <c r="D46" s="452" t="s">
        <v>24</v>
      </c>
      <c r="E46" s="302">
        <v>1</v>
      </c>
      <c r="F46" s="302">
        <v>2</v>
      </c>
      <c r="G46" s="424">
        <f t="shared" si="41"/>
        <v>0</v>
      </c>
      <c r="H46" s="425">
        <f t="shared" si="42"/>
        <v>0</v>
      </c>
      <c r="I46" s="426">
        <f t="shared" si="43"/>
        <v>0</v>
      </c>
      <c r="J46" s="425">
        <f t="shared" si="44"/>
        <v>0</v>
      </c>
      <c r="K46" s="427">
        <f t="shared" si="45"/>
        <v>0</v>
      </c>
      <c r="L46" s="428">
        <f t="shared" si="46"/>
        <v>0</v>
      </c>
      <c r="M46" s="344"/>
      <c r="N46" s="451">
        <v>0</v>
      </c>
      <c r="O46" s="278">
        <v>0</v>
      </c>
      <c r="P46" s="16"/>
      <c r="Q46" s="256"/>
      <c r="R46" s="258"/>
    </row>
    <row r="47" spans="1:18" ht="18" thickBot="1">
      <c r="A47" s="312">
        <f t="shared" si="47"/>
        <v>33</v>
      </c>
      <c r="B47" s="303"/>
      <c r="C47" s="455" t="s">
        <v>178</v>
      </c>
      <c r="D47" s="456" t="s">
        <v>24</v>
      </c>
      <c r="E47" s="313">
        <v>1</v>
      </c>
      <c r="F47" s="313">
        <v>2</v>
      </c>
      <c r="G47" s="432">
        <f t="shared" si="41"/>
        <v>0</v>
      </c>
      <c r="H47" s="433">
        <f t="shared" si="42"/>
        <v>0</v>
      </c>
      <c r="I47" s="434">
        <f t="shared" si="43"/>
        <v>0</v>
      </c>
      <c r="J47" s="433">
        <f t="shared" si="44"/>
        <v>0</v>
      </c>
      <c r="K47" s="435">
        <f t="shared" si="45"/>
        <v>0</v>
      </c>
      <c r="L47" s="436">
        <f t="shared" si="46"/>
        <v>0</v>
      </c>
      <c r="M47" s="344"/>
      <c r="N47" s="451">
        <v>0</v>
      </c>
      <c r="O47" s="278">
        <v>0</v>
      </c>
      <c r="P47" s="16"/>
      <c r="Q47" s="256"/>
      <c r="R47" s="258"/>
    </row>
    <row r="48" spans="1:18" ht="18" thickBot="1">
      <c r="A48" s="326"/>
      <c r="B48" s="327"/>
      <c r="C48" s="337" t="s">
        <v>80</v>
      </c>
      <c r="D48" s="437"/>
      <c r="E48" s="341"/>
      <c r="F48" s="341"/>
      <c r="G48" s="342"/>
      <c r="H48" s="438"/>
      <c r="I48" s="439"/>
      <c r="J48" s="438"/>
      <c r="K48" s="440"/>
      <c r="L48" s="441"/>
      <c r="M48" s="344"/>
      <c r="N48" s="442"/>
      <c r="O48" s="443"/>
      <c r="P48" s="16"/>
      <c r="Q48" s="256"/>
      <c r="R48" s="258"/>
    </row>
    <row r="49" spans="1:18" ht="17.4">
      <c r="A49" s="319">
        <f>A47+1</f>
        <v>34</v>
      </c>
      <c r="B49" s="320"/>
      <c r="C49" s="457" t="s">
        <v>179</v>
      </c>
      <c r="D49" s="445" t="s">
        <v>61</v>
      </c>
      <c r="E49" s="340">
        <v>1</v>
      </c>
      <c r="F49" s="340">
        <v>1</v>
      </c>
      <c r="G49" s="446">
        <f aca="true" t="shared" si="48" ref="G49">N49/$K$4</f>
        <v>0</v>
      </c>
      <c r="H49" s="447">
        <f aca="true" t="shared" si="49" ref="H49">G49*F49</f>
        <v>0</v>
      </c>
      <c r="I49" s="448">
        <f aca="true" t="shared" si="50" ref="I49">O49/$K$4</f>
        <v>0</v>
      </c>
      <c r="J49" s="447">
        <f aca="true" t="shared" si="51" ref="J49">I49*F49</f>
        <v>0</v>
      </c>
      <c r="K49" s="449">
        <f aca="true" t="shared" si="52" ref="K49">H49+J49</f>
        <v>0</v>
      </c>
      <c r="L49" s="450">
        <f aca="true" t="shared" si="53" ref="L49">K49/F49</f>
        <v>0</v>
      </c>
      <c r="M49" s="344"/>
      <c r="N49" s="451">
        <v>0</v>
      </c>
      <c r="O49" s="278">
        <v>0</v>
      </c>
      <c r="P49" s="16"/>
      <c r="Q49" s="256"/>
      <c r="R49" s="258"/>
    </row>
    <row r="50" spans="1:18" ht="23.25" customHeight="1">
      <c r="A50" s="169">
        <f aca="true" t="shared" si="54" ref="A50:A53">A49+1</f>
        <v>35</v>
      </c>
      <c r="B50" s="279"/>
      <c r="C50" s="247" t="s">
        <v>79</v>
      </c>
      <c r="D50" s="301" t="s">
        <v>24</v>
      </c>
      <c r="E50" s="302">
        <v>1</v>
      </c>
      <c r="F50" s="302">
        <v>1</v>
      </c>
      <c r="G50" s="424">
        <f aca="true" t="shared" si="55" ref="G50:G53">N50/$K$4</f>
        <v>0</v>
      </c>
      <c r="H50" s="425">
        <f aca="true" t="shared" si="56" ref="H50:H53">G50*F50</f>
        <v>0</v>
      </c>
      <c r="I50" s="426">
        <f aca="true" t="shared" si="57" ref="I50:I53">O50/$K$4</f>
        <v>0</v>
      </c>
      <c r="J50" s="425">
        <f aca="true" t="shared" si="58" ref="J50:J53">I50*F50</f>
        <v>0</v>
      </c>
      <c r="K50" s="427">
        <f aca="true" t="shared" si="59" ref="K50:K53">H50+J50</f>
        <v>0</v>
      </c>
      <c r="L50" s="428">
        <f aca="true" t="shared" si="60" ref="L50:L53">K50/F50</f>
        <v>0</v>
      </c>
      <c r="M50" s="344"/>
      <c r="N50" s="451">
        <v>0</v>
      </c>
      <c r="O50" s="278">
        <v>0</v>
      </c>
      <c r="P50" s="16"/>
      <c r="Q50" s="256"/>
      <c r="R50" s="258"/>
    </row>
    <row r="51" spans="1:18" ht="21" customHeight="1">
      <c r="A51" s="169">
        <f t="shared" si="54"/>
        <v>36</v>
      </c>
      <c r="B51" s="279"/>
      <c r="C51" s="247" t="s">
        <v>177</v>
      </c>
      <c r="D51" s="301" t="s">
        <v>24</v>
      </c>
      <c r="E51" s="302">
        <v>1</v>
      </c>
      <c r="F51" s="302">
        <v>2</v>
      </c>
      <c r="G51" s="424">
        <f t="shared" si="55"/>
        <v>0</v>
      </c>
      <c r="H51" s="425">
        <f t="shared" si="56"/>
        <v>0</v>
      </c>
      <c r="I51" s="426">
        <f t="shared" si="57"/>
        <v>0</v>
      </c>
      <c r="J51" s="425">
        <f t="shared" si="58"/>
        <v>0</v>
      </c>
      <c r="K51" s="427">
        <f t="shared" si="59"/>
        <v>0</v>
      </c>
      <c r="L51" s="428">
        <f t="shared" si="60"/>
        <v>0</v>
      </c>
      <c r="M51" s="344"/>
      <c r="N51" s="451">
        <v>0</v>
      </c>
      <c r="O51" s="278">
        <v>0</v>
      </c>
      <c r="P51" s="16"/>
      <c r="Q51" s="256"/>
      <c r="R51" s="258"/>
    </row>
    <row r="52" spans="1:18" ht="15.75">
      <c r="A52" s="169">
        <f t="shared" si="54"/>
        <v>37</v>
      </c>
      <c r="B52" s="279"/>
      <c r="C52" s="250" t="s">
        <v>90</v>
      </c>
      <c r="D52" s="453"/>
      <c r="E52" s="302">
        <v>1</v>
      </c>
      <c r="F52" s="302">
        <v>44</v>
      </c>
      <c r="G52" s="424">
        <f t="shared" si="55"/>
        <v>0</v>
      </c>
      <c r="H52" s="425">
        <f t="shared" si="56"/>
        <v>0</v>
      </c>
      <c r="I52" s="426">
        <f t="shared" si="57"/>
        <v>0</v>
      </c>
      <c r="J52" s="425">
        <f t="shared" si="58"/>
        <v>0</v>
      </c>
      <c r="K52" s="427">
        <f t="shared" si="59"/>
        <v>0</v>
      </c>
      <c r="L52" s="428">
        <f t="shared" si="60"/>
        <v>0</v>
      </c>
      <c r="M52" s="344"/>
      <c r="N52" s="451">
        <v>0</v>
      </c>
      <c r="O52" s="278">
        <v>0</v>
      </c>
      <c r="P52" s="16"/>
      <c r="Q52" s="256"/>
      <c r="R52" s="258"/>
    </row>
    <row r="53" spans="1:18" ht="16.5" thickBot="1">
      <c r="A53" s="312">
        <f t="shared" si="54"/>
        <v>38</v>
      </c>
      <c r="B53" s="303"/>
      <c r="C53" s="430" t="s">
        <v>81</v>
      </c>
      <c r="D53" s="431" t="s">
        <v>24</v>
      </c>
      <c r="E53" s="313">
        <v>1</v>
      </c>
      <c r="F53" s="313">
        <v>9</v>
      </c>
      <c r="G53" s="432">
        <f t="shared" si="55"/>
        <v>0</v>
      </c>
      <c r="H53" s="433">
        <f t="shared" si="56"/>
        <v>0</v>
      </c>
      <c r="I53" s="434">
        <f t="shared" si="57"/>
        <v>0</v>
      </c>
      <c r="J53" s="433">
        <f t="shared" si="58"/>
        <v>0</v>
      </c>
      <c r="K53" s="435">
        <f t="shared" si="59"/>
        <v>0</v>
      </c>
      <c r="L53" s="436">
        <f t="shared" si="60"/>
        <v>0</v>
      </c>
      <c r="M53" s="344"/>
      <c r="N53" s="451">
        <v>0</v>
      </c>
      <c r="O53" s="278">
        <v>0</v>
      </c>
      <c r="P53" s="16"/>
      <c r="Q53" s="256"/>
      <c r="R53" s="258"/>
    </row>
    <row r="54" spans="1:18" ht="16.2" thickBot="1">
      <c r="A54" s="326"/>
      <c r="B54" s="327"/>
      <c r="C54" s="338" t="s">
        <v>73</v>
      </c>
      <c r="D54" s="458"/>
      <c r="E54" s="341">
        <v>1</v>
      </c>
      <c r="F54" s="341"/>
      <c r="G54" s="342"/>
      <c r="H54" s="438"/>
      <c r="I54" s="439"/>
      <c r="J54" s="438"/>
      <c r="K54" s="440"/>
      <c r="L54" s="441"/>
      <c r="M54" s="344"/>
      <c r="N54" s="442"/>
      <c r="O54" s="443"/>
      <c r="P54" s="16"/>
      <c r="Q54" s="256"/>
      <c r="R54" s="258"/>
    </row>
    <row r="55" spans="1:18" ht="15.75">
      <c r="A55" s="319">
        <f>A53+1</f>
        <v>39</v>
      </c>
      <c r="B55" s="320"/>
      <c r="C55" s="339" t="s">
        <v>83</v>
      </c>
      <c r="D55" s="459" t="s">
        <v>61</v>
      </c>
      <c r="E55" s="340">
        <v>1</v>
      </c>
      <c r="F55" s="340">
        <v>1</v>
      </c>
      <c r="G55" s="446">
        <f aca="true" t="shared" si="61" ref="G55">N55/$K$4</f>
        <v>0</v>
      </c>
      <c r="H55" s="447">
        <f aca="true" t="shared" si="62" ref="H55">G55*F55</f>
        <v>0</v>
      </c>
      <c r="I55" s="448">
        <f aca="true" t="shared" si="63" ref="I55">O55/$K$4</f>
        <v>0</v>
      </c>
      <c r="J55" s="447">
        <f aca="true" t="shared" si="64" ref="J55">I55*F55</f>
        <v>0</v>
      </c>
      <c r="K55" s="449">
        <f aca="true" t="shared" si="65" ref="K55">H55+J55</f>
        <v>0</v>
      </c>
      <c r="L55" s="450">
        <f aca="true" t="shared" si="66" ref="L55">K55/F55</f>
        <v>0</v>
      </c>
      <c r="M55" s="344"/>
      <c r="N55" s="451">
        <v>0</v>
      </c>
      <c r="O55" s="278">
        <v>0</v>
      </c>
      <c r="P55" s="16"/>
      <c r="Q55" s="256"/>
      <c r="R55" s="258"/>
    </row>
    <row r="56" spans="1:18" ht="15.75">
      <c r="A56" s="169">
        <f aca="true" t="shared" si="67" ref="A56:A66">A55+1</f>
        <v>40</v>
      </c>
      <c r="B56" s="279"/>
      <c r="C56" s="247" t="s">
        <v>66</v>
      </c>
      <c r="D56" s="301" t="s">
        <v>24</v>
      </c>
      <c r="E56" s="302">
        <v>1</v>
      </c>
      <c r="F56" s="302">
        <v>1</v>
      </c>
      <c r="G56" s="424">
        <f aca="true" t="shared" si="68" ref="G56:G66">N56/$K$4</f>
        <v>0</v>
      </c>
      <c r="H56" s="425">
        <f aca="true" t="shared" si="69" ref="H56:H66">G56*F56</f>
        <v>0</v>
      </c>
      <c r="I56" s="426">
        <f aca="true" t="shared" si="70" ref="I56:I66">O56/$K$4</f>
        <v>0</v>
      </c>
      <c r="J56" s="425">
        <f aca="true" t="shared" si="71" ref="J56:J66">I56*F56</f>
        <v>0</v>
      </c>
      <c r="K56" s="427">
        <f aca="true" t="shared" si="72" ref="K56:K66">H56+J56</f>
        <v>0</v>
      </c>
      <c r="L56" s="428">
        <f aca="true" t="shared" si="73" ref="L56:L66">K56/F56</f>
        <v>0</v>
      </c>
      <c r="M56" s="344"/>
      <c r="N56" s="451">
        <v>0</v>
      </c>
      <c r="O56" s="278">
        <v>0</v>
      </c>
      <c r="P56" s="16"/>
      <c r="Q56" s="256"/>
      <c r="R56" s="258"/>
    </row>
    <row r="57" spans="1:18" ht="15.75">
      <c r="A57" s="169">
        <f t="shared" si="67"/>
        <v>41</v>
      </c>
      <c r="B57" s="279"/>
      <c r="C57" s="247" t="s">
        <v>153</v>
      </c>
      <c r="D57" s="301" t="s">
        <v>61</v>
      </c>
      <c r="E57" s="302">
        <v>1</v>
      </c>
      <c r="F57" s="302">
        <v>2</v>
      </c>
      <c r="G57" s="424">
        <f t="shared" si="68"/>
        <v>0</v>
      </c>
      <c r="H57" s="425">
        <f t="shared" si="69"/>
        <v>0</v>
      </c>
      <c r="I57" s="426">
        <f t="shared" si="70"/>
        <v>0</v>
      </c>
      <c r="J57" s="425">
        <f t="shared" si="71"/>
        <v>0</v>
      </c>
      <c r="K57" s="427">
        <f t="shared" si="72"/>
        <v>0</v>
      </c>
      <c r="L57" s="428">
        <f t="shared" si="73"/>
        <v>0</v>
      </c>
      <c r="M57" s="344"/>
      <c r="N57" s="451">
        <v>0</v>
      </c>
      <c r="O57" s="278">
        <v>0</v>
      </c>
      <c r="P57" s="16"/>
      <c r="Q57" s="256"/>
      <c r="R57" s="258"/>
    </row>
    <row r="58" spans="1:18" ht="15.75">
      <c r="A58" s="169">
        <f t="shared" si="67"/>
        <v>42</v>
      </c>
      <c r="B58" s="279"/>
      <c r="C58" s="247" t="s">
        <v>180</v>
      </c>
      <c r="D58" s="301" t="s">
        <v>24</v>
      </c>
      <c r="E58" s="302">
        <v>1</v>
      </c>
      <c r="F58" s="302">
        <v>1</v>
      </c>
      <c r="G58" s="424">
        <f t="shared" si="68"/>
        <v>0</v>
      </c>
      <c r="H58" s="425">
        <f t="shared" si="69"/>
        <v>0</v>
      </c>
      <c r="I58" s="426">
        <f t="shared" si="70"/>
        <v>0</v>
      </c>
      <c r="J58" s="425">
        <f t="shared" si="71"/>
        <v>0</v>
      </c>
      <c r="K58" s="427">
        <f t="shared" si="72"/>
        <v>0</v>
      </c>
      <c r="L58" s="428">
        <f t="shared" si="73"/>
        <v>0</v>
      </c>
      <c r="M58" s="344"/>
      <c r="N58" s="451">
        <v>0</v>
      </c>
      <c r="O58" s="278">
        <v>0</v>
      </c>
      <c r="P58" s="16"/>
      <c r="Q58" s="256"/>
      <c r="R58" s="258"/>
    </row>
    <row r="59" spans="1:18" ht="15.75">
      <c r="A59" s="169">
        <f t="shared" si="67"/>
        <v>43</v>
      </c>
      <c r="B59" s="279"/>
      <c r="C59" s="247" t="s">
        <v>154</v>
      </c>
      <c r="D59" s="301" t="s">
        <v>68</v>
      </c>
      <c r="E59" s="302">
        <v>1</v>
      </c>
      <c r="F59" s="302">
        <v>38</v>
      </c>
      <c r="G59" s="424">
        <f t="shared" si="68"/>
        <v>0</v>
      </c>
      <c r="H59" s="425">
        <f t="shared" si="69"/>
        <v>0</v>
      </c>
      <c r="I59" s="426">
        <f t="shared" si="70"/>
        <v>0</v>
      </c>
      <c r="J59" s="425">
        <f t="shared" si="71"/>
        <v>0</v>
      </c>
      <c r="K59" s="427">
        <f t="shared" si="72"/>
        <v>0</v>
      </c>
      <c r="L59" s="428">
        <f t="shared" si="73"/>
        <v>0</v>
      </c>
      <c r="M59" s="344"/>
      <c r="N59" s="451">
        <v>0</v>
      </c>
      <c r="O59" s="278">
        <v>0</v>
      </c>
      <c r="P59" s="16"/>
      <c r="Q59" s="256"/>
      <c r="R59" s="258"/>
    </row>
    <row r="60" spans="1:18" ht="15.75">
      <c r="A60" s="169">
        <f t="shared" si="67"/>
        <v>44</v>
      </c>
      <c r="B60" s="279"/>
      <c r="C60" s="247" t="s">
        <v>155</v>
      </c>
      <c r="D60" s="301" t="s">
        <v>68</v>
      </c>
      <c r="E60" s="302">
        <v>1</v>
      </c>
      <c r="F60" s="302">
        <v>50</v>
      </c>
      <c r="G60" s="424">
        <f t="shared" si="68"/>
        <v>0</v>
      </c>
      <c r="H60" s="425">
        <f t="shared" si="69"/>
        <v>0</v>
      </c>
      <c r="I60" s="426">
        <f t="shared" si="70"/>
        <v>0</v>
      </c>
      <c r="J60" s="425">
        <f t="shared" si="71"/>
        <v>0</v>
      </c>
      <c r="K60" s="427">
        <f t="shared" si="72"/>
        <v>0</v>
      </c>
      <c r="L60" s="428">
        <f t="shared" si="73"/>
        <v>0</v>
      </c>
      <c r="M60" s="344"/>
      <c r="N60" s="451">
        <v>0</v>
      </c>
      <c r="O60" s="278">
        <v>0</v>
      </c>
      <c r="P60" s="16"/>
      <c r="Q60" s="256"/>
      <c r="R60" s="311"/>
    </row>
    <row r="61" spans="1:18" ht="15.75">
      <c r="A61" s="169">
        <f t="shared" si="67"/>
        <v>45</v>
      </c>
      <c r="B61" s="279"/>
      <c r="C61" s="247" t="s">
        <v>156</v>
      </c>
      <c r="D61" s="301" t="s">
        <v>68</v>
      </c>
      <c r="E61" s="302">
        <v>1</v>
      </c>
      <c r="F61" s="302">
        <v>20</v>
      </c>
      <c r="G61" s="424">
        <f t="shared" si="68"/>
        <v>0</v>
      </c>
      <c r="H61" s="425">
        <f t="shared" si="69"/>
        <v>0</v>
      </c>
      <c r="I61" s="426">
        <f t="shared" si="70"/>
        <v>0</v>
      </c>
      <c r="J61" s="425">
        <f t="shared" si="71"/>
        <v>0</v>
      </c>
      <c r="K61" s="427">
        <f t="shared" si="72"/>
        <v>0</v>
      </c>
      <c r="L61" s="428">
        <f t="shared" si="73"/>
        <v>0</v>
      </c>
      <c r="M61" s="344"/>
      <c r="N61" s="451">
        <v>0</v>
      </c>
      <c r="O61" s="278">
        <v>0</v>
      </c>
      <c r="P61" s="16"/>
      <c r="Q61" s="256"/>
      <c r="R61" s="311"/>
    </row>
    <row r="62" spans="1:18" ht="15.75">
      <c r="A62" s="169">
        <f t="shared" si="67"/>
        <v>46</v>
      </c>
      <c r="B62" s="279"/>
      <c r="C62" s="247" t="s">
        <v>157</v>
      </c>
      <c r="D62" s="301" t="s">
        <v>24</v>
      </c>
      <c r="E62" s="302">
        <v>1</v>
      </c>
      <c r="F62" s="302">
        <v>3</v>
      </c>
      <c r="G62" s="424">
        <f t="shared" si="68"/>
        <v>0</v>
      </c>
      <c r="H62" s="425">
        <f t="shared" si="69"/>
        <v>0</v>
      </c>
      <c r="I62" s="426">
        <f t="shared" si="70"/>
        <v>0</v>
      </c>
      <c r="J62" s="425">
        <f t="shared" si="71"/>
        <v>0</v>
      </c>
      <c r="K62" s="427">
        <f t="shared" si="72"/>
        <v>0</v>
      </c>
      <c r="L62" s="428">
        <f t="shared" si="73"/>
        <v>0</v>
      </c>
      <c r="M62" s="344"/>
      <c r="N62" s="451">
        <v>0</v>
      </c>
      <c r="O62" s="278">
        <v>0</v>
      </c>
      <c r="P62" s="16"/>
      <c r="Q62" s="256"/>
      <c r="R62" s="258"/>
    </row>
    <row r="63" spans="1:18" ht="15.75">
      <c r="A63" s="169">
        <f t="shared" si="67"/>
        <v>47</v>
      </c>
      <c r="B63" s="279"/>
      <c r="C63" s="247" t="s">
        <v>158</v>
      </c>
      <c r="D63" s="301"/>
      <c r="E63" s="302">
        <v>1</v>
      </c>
      <c r="F63" s="302">
        <v>46</v>
      </c>
      <c r="G63" s="424">
        <f t="shared" si="68"/>
        <v>0</v>
      </c>
      <c r="H63" s="425">
        <f t="shared" si="69"/>
        <v>0</v>
      </c>
      <c r="I63" s="426">
        <f t="shared" si="70"/>
        <v>0</v>
      </c>
      <c r="J63" s="425">
        <f t="shared" si="71"/>
        <v>0</v>
      </c>
      <c r="K63" s="427">
        <f t="shared" si="72"/>
        <v>0</v>
      </c>
      <c r="L63" s="428">
        <f t="shared" si="73"/>
        <v>0</v>
      </c>
      <c r="M63" s="344"/>
      <c r="N63" s="451">
        <v>0</v>
      </c>
      <c r="O63" s="278">
        <v>0</v>
      </c>
      <c r="P63" s="16"/>
      <c r="Q63" s="256"/>
      <c r="R63" s="258"/>
    </row>
    <row r="64" spans="1:18" ht="15.75">
      <c r="A64" s="169">
        <f t="shared" si="67"/>
        <v>48</v>
      </c>
      <c r="B64" s="279"/>
      <c r="C64" s="247" t="s">
        <v>159</v>
      </c>
      <c r="D64" s="301" t="s">
        <v>24</v>
      </c>
      <c r="E64" s="302">
        <v>1</v>
      </c>
      <c r="F64" s="302">
        <v>1</v>
      </c>
      <c r="G64" s="424">
        <f t="shared" si="68"/>
        <v>0</v>
      </c>
      <c r="H64" s="425">
        <f t="shared" si="69"/>
        <v>0</v>
      </c>
      <c r="I64" s="426">
        <f t="shared" si="70"/>
        <v>0</v>
      </c>
      <c r="J64" s="425">
        <f t="shared" si="71"/>
        <v>0</v>
      </c>
      <c r="K64" s="427">
        <f t="shared" si="72"/>
        <v>0</v>
      </c>
      <c r="L64" s="428">
        <f t="shared" si="73"/>
        <v>0</v>
      </c>
      <c r="M64" s="344"/>
      <c r="N64" s="451">
        <v>0</v>
      </c>
      <c r="O64" s="278">
        <v>0</v>
      </c>
      <c r="P64" s="16"/>
      <c r="Q64" s="256"/>
      <c r="R64" s="258"/>
    </row>
    <row r="65" spans="1:18" ht="30">
      <c r="A65" s="169">
        <f t="shared" si="67"/>
        <v>49</v>
      </c>
      <c r="B65" s="279"/>
      <c r="C65" s="247" t="s">
        <v>160</v>
      </c>
      <c r="D65" s="301" t="s">
        <v>24</v>
      </c>
      <c r="E65" s="302">
        <v>1</v>
      </c>
      <c r="F65" s="302">
        <v>1</v>
      </c>
      <c r="G65" s="424">
        <f t="shared" si="68"/>
        <v>0</v>
      </c>
      <c r="H65" s="425">
        <f t="shared" si="69"/>
        <v>0</v>
      </c>
      <c r="I65" s="426">
        <f t="shared" si="70"/>
        <v>0</v>
      </c>
      <c r="J65" s="425">
        <f t="shared" si="71"/>
        <v>0</v>
      </c>
      <c r="K65" s="427">
        <f t="shared" si="72"/>
        <v>0</v>
      </c>
      <c r="L65" s="428">
        <f t="shared" si="73"/>
        <v>0</v>
      </c>
      <c r="M65" s="344"/>
      <c r="N65" s="451">
        <v>0</v>
      </c>
      <c r="O65" s="278">
        <v>0</v>
      </c>
      <c r="P65" s="16"/>
      <c r="Q65" s="256"/>
      <c r="R65" s="311"/>
    </row>
    <row r="66" spans="1:18" ht="30.6" thickBot="1">
      <c r="A66" s="312">
        <f t="shared" si="67"/>
        <v>50</v>
      </c>
      <c r="B66" s="303"/>
      <c r="C66" s="430" t="s">
        <v>161</v>
      </c>
      <c r="D66" s="431" t="s">
        <v>24</v>
      </c>
      <c r="E66" s="313">
        <v>1</v>
      </c>
      <c r="F66" s="313">
        <v>1</v>
      </c>
      <c r="G66" s="432">
        <f t="shared" si="68"/>
        <v>0</v>
      </c>
      <c r="H66" s="433">
        <f t="shared" si="69"/>
        <v>0</v>
      </c>
      <c r="I66" s="434">
        <f t="shared" si="70"/>
        <v>0</v>
      </c>
      <c r="J66" s="433">
        <f t="shared" si="71"/>
        <v>0</v>
      </c>
      <c r="K66" s="435">
        <f t="shared" si="72"/>
        <v>0</v>
      </c>
      <c r="L66" s="436">
        <f t="shared" si="73"/>
        <v>0</v>
      </c>
      <c r="M66" s="344"/>
      <c r="N66" s="451">
        <v>0</v>
      </c>
      <c r="O66" s="278">
        <v>0</v>
      </c>
      <c r="P66" s="16"/>
      <c r="Q66" s="256"/>
      <c r="R66" s="258"/>
    </row>
    <row r="67" spans="1:18" ht="16.2" thickBot="1">
      <c r="A67" s="326"/>
      <c r="B67" s="327"/>
      <c r="C67" s="338" t="s">
        <v>72</v>
      </c>
      <c r="D67" s="458"/>
      <c r="E67" s="341"/>
      <c r="F67" s="341"/>
      <c r="G67" s="342"/>
      <c r="H67" s="438"/>
      <c r="I67" s="439"/>
      <c r="J67" s="438"/>
      <c r="K67" s="440"/>
      <c r="L67" s="441"/>
      <c r="M67" s="344"/>
      <c r="N67" s="442"/>
      <c r="O67" s="443"/>
      <c r="P67" s="16"/>
      <c r="Q67" s="256"/>
      <c r="R67" s="258"/>
    </row>
    <row r="68" spans="1:18" ht="15.75">
      <c r="A68" s="319">
        <f>A66+1</f>
        <v>51</v>
      </c>
      <c r="B68" s="320"/>
      <c r="C68" s="339" t="s">
        <v>162</v>
      </c>
      <c r="D68" s="459" t="s">
        <v>61</v>
      </c>
      <c r="E68" s="340">
        <v>1</v>
      </c>
      <c r="F68" s="340">
        <v>2</v>
      </c>
      <c r="G68" s="446">
        <f aca="true" t="shared" si="74" ref="G68">N68/$K$4</f>
        <v>0</v>
      </c>
      <c r="H68" s="447">
        <f aca="true" t="shared" si="75" ref="H68">G68*F68</f>
        <v>0</v>
      </c>
      <c r="I68" s="448">
        <f aca="true" t="shared" si="76" ref="I68">O68/$K$4</f>
        <v>0</v>
      </c>
      <c r="J68" s="447">
        <f aca="true" t="shared" si="77" ref="J68">I68*F68</f>
        <v>0</v>
      </c>
      <c r="K68" s="449">
        <f aca="true" t="shared" si="78" ref="K68">H68+J68</f>
        <v>0</v>
      </c>
      <c r="L68" s="450">
        <f aca="true" t="shared" si="79" ref="L68">K68/F68</f>
        <v>0</v>
      </c>
      <c r="M68" s="344"/>
      <c r="N68" s="451">
        <v>0</v>
      </c>
      <c r="O68" s="278">
        <v>0</v>
      </c>
      <c r="P68" s="16"/>
      <c r="Q68" s="256"/>
      <c r="R68" s="258"/>
    </row>
    <row r="69" spans="1:18" ht="15.75">
      <c r="A69" s="169">
        <f aca="true" t="shared" si="80" ref="A69:A77">A68+1</f>
        <v>52</v>
      </c>
      <c r="B69" s="279"/>
      <c r="C69" s="247" t="s">
        <v>163</v>
      </c>
      <c r="D69" s="301" t="s">
        <v>24</v>
      </c>
      <c r="E69" s="302">
        <v>1</v>
      </c>
      <c r="F69" s="302">
        <v>4</v>
      </c>
      <c r="G69" s="424">
        <f aca="true" t="shared" si="81" ref="G69:G73">N69/$K$4</f>
        <v>0</v>
      </c>
      <c r="H69" s="425">
        <f aca="true" t="shared" si="82" ref="H69:H73">G69*F69</f>
        <v>0</v>
      </c>
      <c r="I69" s="426">
        <f aca="true" t="shared" si="83" ref="I69:I73">O69/$K$4</f>
        <v>0</v>
      </c>
      <c r="J69" s="425">
        <f aca="true" t="shared" si="84" ref="J69:J73">I69*F69</f>
        <v>0</v>
      </c>
      <c r="K69" s="427">
        <f aca="true" t="shared" si="85" ref="K69:K73">H69+J69</f>
        <v>0</v>
      </c>
      <c r="L69" s="428">
        <f aca="true" t="shared" si="86" ref="L69:L73">K69/F69</f>
        <v>0</v>
      </c>
      <c r="M69" s="344"/>
      <c r="N69" s="451">
        <v>0</v>
      </c>
      <c r="O69" s="278">
        <v>0</v>
      </c>
      <c r="P69" s="16"/>
      <c r="Q69" s="256"/>
      <c r="R69" s="311"/>
    </row>
    <row r="70" spans="1:18" ht="15.75">
      <c r="A70" s="169">
        <f t="shared" si="80"/>
        <v>53</v>
      </c>
      <c r="B70" s="279"/>
      <c r="C70" s="247" t="s">
        <v>158</v>
      </c>
      <c r="D70" s="301" t="s">
        <v>84</v>
      </c>
      <c r="E70" s="302">
        <v>1</v>
      </c>
      <c r="F70" s="302">
        <v>112</v>
      </c>
      <c r="G70" s="424">
        <f t="shared" si="81"/>
        <v>0</v>
      </c>
      <c r="H70" s="425">
        <f t="shared" si="82"/>
        <v>0</v>
      </c>
      <c r="I70" s="426">
        <f t="shared" si="83"/>
        <v>0</v>
      </c>
      <c r="J70" s="425">
        <f t="shared" si="84"/>
        <v>0</v>
      </c>
      <c r="K70" s="427">
        <f t="shared" si="85"/>
        <v>0</v>
      </c>
      <c r="L70" s="428">
        <f t="shared" si="86"/>
        <v>0</v>
      </c>
      <c r="M70" s="344"/>
      <c r="N70" s="451">
        <v>0</v>
      </c>
      <c r="O70" s="278">
        <v>0</v>
      </c>
      <c r="P70" s="16"/>
      <c r="Q70" s="256"/>
      <c r="R70" s="311"/>
    </row>
    <row r="71" spans="1:18" ht="15.75">
      <c r="A71" s="169">
        <f t="shared" si="80"/>
        <v>54</v>
      </c>
      <c r="B71" s="279"/>
      <c r="C71" s="250" t="s">
        <v>164</v>
      </c>
      <c r="D71" s="453" t="s">
        <v>84</v>
      </c>
      <c r="E71" s="302">
        <v>1</v>
      </c>
      <c r="F71" s="302">
        <v>7</v>
      </c>
      <c r="G71" s="424">
        <f t="shared" si="81"/>
        <v>0</v>
      </c>
      <c r="H71" s="425">
        <f t="shared" si="82"/>
        <v>0</v>
      </c>
      <c r="I71" s="426">
        <f t="shared" si="83"/>
        <v>0</v>
      </c>
      <c r="J71" s="425">
        <f t="shared" si="84"/>
        <v>0</v>
      </c>
      <c r="K71" s="427">
        <f t="shared" si="85"/>
        <v>0</v>
      </c>
      <c r="L71" s="428">
        <f t="shared" si="86"/>
        <v>0</v>
      </c>
      <c r="M71" s="344"/>
      <c r="N71" s="451">
        <v>0</v>
      </c>
      <c r="O71" s="278">
        <v>0</v>
      </c>
      <c r="P71" s="16"/>
      <c r="Q71" s="256"/>
      <c r="R71" s="258"/>
    </row>
    <row r="72" spans="1:18" ht="30">
      <c r="A72" s="169">
        <f t="shared" si="80"/>
        <v>55</v>
      </c>
      <c r="B72" s="279"/>
      <c r="C72" s="250" t="s">
        <v>165</v>
      </c>
      <c r="D72" s="453" t="s">
        <v>24</v>
      </c>
      <c r="E72" s="302">
        <v>1</v>
      </c>
      <c r="F72" s="302">
        <v>4</v>
      </c>
      <c r="G72" s="424">
        <f t="shared" si="81"/>
        <v>0</v>
      </c>
      <c r="H72" s="425">
        <f t="shared" si="82"/>
        <v>0</v>
      </c>
      <c r="I72" s="426">
        <f t="shared" si="83"/>
        <v>0</v>
      </c>
      <c r="J72" s="425">
        <f t="shared" si="84"/>
        <v>0</v>
      </c>
      <c r="K72" s="427">
        <f t="shared" si="85"/>
        <v>0</v>
      </c>
      <c r="L72" s="428">
        <f t="shared" si="86"/>
        <v>0</v>
      </c>
      <c r="M72" s="344"/>
      <c r="N72" s="451">
        <v>0</v>
      </c>
      <c r="O72" s="278">
        <v>0</v>
      </c>
      <c r="P72" s="16"/>
      <c r="Q72" s="256"/>
      <c r="R72" s="258"/>
    </row>
    <row r="73" spans="1:18" ht="18" thickBot="1">
      <c r="A73" s="312">
        <f t="shared" si="80"/>
        <v>56</v>
      </c>
      <c r="B73" s="303"/>
      <c r="C73" s="430" t="s">
        <v>159</v>
      </c>
      <c r="D73" s="456" t="s">
        <v>24</v>
      </c>
      <c r="E73" s="313">
        <v>1</v>
      </c>
      <c r="F73" s="313">
        <v>1</v>
      </c>
      <c r="G73" s="432">
        <f t="shared" si="81"/>
        <v>0</v>
      </c>
      <c r="H73" s="433">
        <f t="shared" si="82"/>
        <v>0</v>
      </c>
      <c r="I73" s="434">
        <f t="shared" si="83"/>
        <v>0</v>
      </c>
      <c r="J73" s="433">
        <f t="shared" si="84"/>
        <v>0</v>
      </c>
      <c r="K73" s="435">
        <f t="shared" si="85"/>
        <v>0</v>
      </c>
      <c r="L73" s="436">
        <f t="shared" si="86"/>
        <v>0</v>
      </c>
      <c r="M73" s="344"/>
      <c r="N73" s="451">
        <v>0</v>
      </c>
      <c r="O73" s="278">
        <v>0</v>
      </c>
      <c r="P73" s="16"/>
      <c r="Q73" s="256"/>
      <c r="R73" s="258"/>
    </row>
    <row r="74" spans="1:18" ht="18" thickBot="1">
      <c r="A74" s="326"/>
      <c r="B74" s="327"/>
      <c r="C74" s="338" t="s">
        <v>85</v>
      </c>
      <c r="D74" s="437"/>
      <c r="E74" s="341">
        <v>1</v>
      </c>
      <c r="F74" s="341"/>
      <c r="G74" s="342"/>
      <c r="H74" s="438"/>
      <c r="I74" s="439"/>
      <c r="J74" s="438"/>
      <c r="K74" s="440"/>
      <c r="L74" s="441"/>
      <c r="M74" s="344"/>
      <c r="N74" s="442"/>
      <c r="O74" s="443"/>
      <c r="P74" s="16"/>
      <c r="Q74" s="256"/>
      <c r="R74" s="258"/>
    </row>
    <row r="75" spans="1:18" ht="17.4">
      <c r="A75" s="319">
        <f>A73+1</f>
        <v>57</v>
      </c>
      <c r="B75" s="320"/>
      <c r="C75" s="339" t="s">
        <v>181</v>
      </c>
      <c r="D75" s="445" t="s">
        <v>86</v>
      </c>
      <c r="E75" s="340">
        <v>1</v>
      </c>
      <c r="F75" s="340">
        <v>1</v>
      </c>
      <c r="G75" s="446">
        <f aca="true" t="shared" si="87" ref="G75">N75/$K$4</f>
        <v>0</v>
      </c>
      <c r="H75" s="447">
        <f aca="true" t="shared" si="88" ref="H75">G75*F75</f>
        <v>0</v>
      </c>
      <c r="I75" s="448">
        <f aca="true" t="shared" si="89" ref="I75">O75/$K$4</f>
        <v>0</v>
      </c>
      <c r="J75" s="447">
        <f aca="true" t="shared" si="90" ref="J75">I75*F75</f>
        <v>0</v>
      </c>
      <c r="K75" s="449">
        <f aca="true" t="shared" si="91" ref="K75">H75+J75</f>
        <v>0</v>
      </c>
      <c r="L75" s="450">
        <f aca="true" t="shared" si="92" ref="L75">K75/F75</f>
        <v>0</v>
      </c>
      <c r="M75" s="344"/>
      <c r="N75" s="451">
        <v>0</v>
      </c>
      <c r="O75" s="278">
        <v>0</v>
      </c>
      <c r="P75" s="16"/>
      <c r="Q75" s="256"/>
      <c r="R75" s="258"/>
    </row>
    <row r="76" spans="1:18" ht="18.75" customHeight="1">
      <c r="A76" s="169">
        <f t="shared" si="80"/>
        <v>58</v>
      </c>
      <c r="B76" s="279"/>
      <c r="C76" s="247" t="s">
        <v>90</v>
      </c>
      <c r="D76" s="301"/>
      <c r="E76" s="302">
        <v>1</v>
      </c>
      <c r="F76" s="302">
        <v>8</v>
      </c>
      <c r="G76" s="424">
        <f aca="true" t="shared" si="93" ref="G76:G77">N76/$K$4</f>
        <v>0</v>
      </c>
      <c r="H76" s="425">
        <f aca="true" t="shared" si="94" ref="H76:H77">G76*F76</f>
        <v>0</v>
      </c>
      <c r="I76" s="426">
        <f aca="true" t="shared" si="95" ref="I76:I77">O76/$K$4</f>
        <v>0</v>
      </c>
      <c r="J76" s="425">
        <f aca="true" t="shared" si="96" ref="J76:J77">I76*F76</f>
        <v>0</v>
      </c>
      <c r="K76" s="427">
        <f aca="true" t="shared" si="97" ref="K76:K77">H76+J76</f>
        <v>0</v>
      </c>
      <c r="L76" s="428">
        <f aca="true" t="shared" si="98" ref="L76:L77">K76/F76</f>
        <v>0</v>
      </c>
      <c r="M76" s="344"/>
      <c r="N76" s="451">
        <v>0</v>
      </c>
      <c r="O76" s="278">
        <v>0</v>
      </c>
      <c r="P76" s="16"/>
      <c r="Q76" s="256"/>
      <c r="R76" s="258"/>
    </row>
    <row r="77" spans="1:18" ht="18.75" customHeight="1" thickBot="1">
      <c r="A77" s="312">
        <f t="shared" si="80"/>
        <v>59</v>
      </c>
      <c r="B77" s="303"/>
      <c r="C77" s="430" t="s">
        <v>182</v>
      </c>
      <c r="D77" s="431" t="s">
        <v>24</v>
      </c>
      <c r="E77" s="313">
        <v>1</v>
      </c>
      <c r="F77" s="313">
        <v>1</v>
      </c>
      <c r="G77" s="432">
        <f t="shared" si="93"/>
        <v>0</v>
      </c>
      <c r="H77" s="433">
        <f t="shared" si="94"/>
        <v>0</v>
      </c>
      <c r="I77" s="434">
        <f t="shared" si="95"/>
        <v>0</v>
      </c>
      <c r="J77" s="433">
        <f t="shared" si="96"/>
        <v>0</v>
      </c>
      <c r="K77" s="435">
        <f t="shared" si="97"/>
        <v>0</v>
      </c>
      <c r="L77" s="436">
        <f t="shared" si="98"/>
        <v>0</v>
      </c>
      <c r="M77" s="344"/>
      <c r="N77" s="451">
        <v>0</v>
      </c>
      <c r="O77" s="278">
        <v>0</v>
      </c>
      <c r="P77" s="16"/>
      <c r="Q77" s="259"/>
      <c r="R77" s="258"/>
    </row>
    <row r="78" spans="1:18" ht="18.75" customHeight="1" thickBot="1">
      <c r="A78" s="326"/>
      <c r="B78" s="327"/>
      <c r="C78" s="338" t="s">
        <v>73</v>
      </c>
      <c r="D78" s="458"/>
      <c r="E78" s="341"/>
      <c r="F78" s="341"/>
      <c r="G78" s="342"/>
      <c r="H78" s="438"/>
      <c r="I78" s="439"/>
      <c r="J78" s="438"/>
      <c r="K78" s="440"/>
      <c r="L78" s="441"/>
      <c r="M78" s="344"/>
      <c r="N78" s="442"/>
      <c r="O78" s="443"/>
      <c r="P78" s="16"/>
      <c r="Q78" s="259"/>
      <c r="R78" s="258"/>
    </row>
    <row r="79" spans="1:18" ht="18.75" customHeight="1">
      <c r="A79" s="319">
        <f>A77+1</f>
        <v>60</v>
      </c>
      <c r="B79" s="320"/>
      <c r="C79" s="339" t="s">
        <v>74</v>
      </c>
      <c r="D79" s="459" t="s">
        <v>64</v>
      </c>
      <c r="E79" s="340">
        <v>1</v>
      </c>
      <c r="F79" s="340">
        <v>1</v>
      </c>
      <c r="G79" s="446">
        <f aca="true" t="shared" si="99" ref="G79">N79/$K$4</f>
        <v>0</v>
      </c>
      <c r="H79" s="447">
        <f aca="true" t="shared" si="100" ref="H79">G79*F79</f>
        <v>0</v>
      </c>
      <c r="I79" s="448">
        <f aca="true" t="shared" si="101" ref="I79">O79/$K$4</f>
        <v>0</v>
      </c>
      <c r="J79" s="447">
        <f aca="true" t="shared" si="102" ref="J79">I79*F79</f>
        <v>0</v>
      </c>
      <c r="K79" s="449">
        <f aca="true" t="shared" si="103" ref="K79">H79+J79</f>
        <v>0</v>
      </c>
      <c r="L79" s="450">
        <f aca="true" t="shared" si="104" ref="L79">K79/F79</f>
        <v>0</v>
      </c>
      <c r="M79" s="344"/>
      <c r="N79" s="451">
        <v>0</v>
      </c>
      <c r="O79" s="278">
        <v>0</v>
      </c>
      <c r="P79" s="16"/>
      <c r="Q79" s="256"/>
      <c r="R79" s="258"/>
    </row>
    <row r="80" spans="1:18" ht="18.75" customHeight="1">
      <c r="A80" s="169">
        <f aca="true" t="shared" si="105" ref="A80:A90">A79+1</f>
        <v>61</v>
      </c>
      <c r="B80" s="279"/>
      <c r="C80" s="247" t="s">
        <v>66</v>
      </c>
      <c r="D80" s="301" t="s">
        <v>24</v>
      </c>
      <c r="E80" s="302">
        <v>1</v>
      </c>
      <c r="F80" s="302">
        <v>1</v>
      </c>
      <c r="G80" s="424">
        <f aca="true" t="shared" si="106" ref="G80:G90">N80/$K$4</f>
        <v>0</v>
      </c>
      <c r="H80" s="425">
        <f aca="true" t="shared" si="107" ref="H80:H90">G80*F80</f>
        <v>0</v>
      </c>
      <c r="I80" s="426">
        <f aca="true" t="shared" si="108" ref="I80:I90">O80/$K$4</f>
        <v>0</v>
      </c>
      <c r="J80" s="425">
        <f aca="true" t="shared" si="109" ref="J80:J90">I80*F80</f>
        <v>0</v>
      </c>
      <c r="K80" s="427">
        <f aca="true" t="shared" si="110" ref="K80:K90">H80+J80</f>
        <v>0</v>
      </c>
      <c r="L80" s="428">
        <f aca="true" t="shared" si="111" ref="L80:L90">K80/F80</f>
        <v>0</v>
      </c>
      <c r="M80" s="344"/>
      <c r="N80" s="451">
        <v>0</v>
      </c>
      <c r="O80" s="278">
        <v>0</v>
      </c>
      <c r="P80" s="16"/>
      <c r="Q80" s="259"/>
      <c r="R80" s="258"/>
    </row>
    <row r="81" spans="1:18" ht="18.75" customHeight="1">
      <c r="A81" s="169">
        <f t="shared" si="105"/>
        <v>62</v>
      </c>
      <c r="B81" s="279"/>
      <c r="C81" s="247" t="s">
        <v>153</v>
      </c>
      <c r="D81" s="301" t="s">
        <v>64</v>
      </c>
      <c r="E81" s="302">
        <v>1</v>
      </c>
      <c r="F81" s="302">
        <v>2</v>
      </c>
      <c r="G81" s="424">
        <f t="shared" si="106"/>
        <v>0</v>
      </c>
      <c r="H81" s="425">
        <f t="shared" si="107"/>
        <v>0</v>
      </c>
      <c r="I81" s="426">
        <f t="shared" si="108"/>
        <v>0</v>
      </c>
      <c r="J81" s="425">
        <f t="shared" si="109"/>
        <v>0</v>
      </c>
      <c r="K81" s="427">
        <f t="shared" si="110"/>
        <v>0</v>
      </c>
      <c r="L81" s="428">
        <f t="shared" si="111"/>
        <v>0</v>
      </c>
      <c r="M81" s="344"/>
      <c r="N81" s="451">
        <v>0</v>
      </c>
      <c r="O81" s="278">
        <v>0</v>
      </c>
      <c r="P81" s="16"/>
      <c r="Q81" s="256"/>
      <c r="R81" s="258"/>
    </row>
    <row r="82" spans="1:18" ht="15.75">
      <c r="A82" s="169">
        <f t="shared" si="105"/>
        <v>63</v>
      </c>
      <c r="B82" s="279"/>
      <c r="C82" s="247" t="s">
        <v>183</v>
      </c>
      <c r="D82" s="301" t="s">
        <v>24</v>
      </c>
      <c r="E82" s="302">
        <v>1</v>
      </c>
      <c r="F82" s="302">
        <v>1</v>
      </c>
      <c r="G82" s="424">
        <f t="shared" si="106"/>
        <v>0</v>
      </c>
      <c r="H82" s="425">
        <f t="shared" si="107"/>
        <v>0</v>
      </c>
      <c r="I82" s="426">
        <f t="shared" si="108"/>
        <v>0</v>
      </c>
      <c r="J82" s="425">
        <f t="shared" si="109"/>
        <v>0</v>
      </c>
      <c r="K82" s="427">
        <f t="shared" si="110"/>
        <v>0</v>
      </c>
      <c r="L82" s="428">
        <f t="shared" si="111"/>
        <v>0</v>
      </c>
      <c r="M82" s="344"/>
      <c r="N82" s="451">
        <v>0</v>
      </c>
      <c r="O82" s="278">
        <v>0</v>
      </c>
      <c r="P82" s="16"/>
      <c r="Q82" s="256"/>
      <c r="R82" s="258"/>
    </row>
    <row r="83" spans="1:18" ht="15.75">
      <c r="A83" s="169">
        <f t="shared" si="105"/>
        <v>64</v>
      </c>
      <c r="B83" s="279"/>
      <c r="C83" s="247" t="s">
        <v>154</v>
      </c>
      <c r="D83" s="301" t="s">
        <v>68</v>
      </c>
      <c r="E83" s="302">
        <v>1</v>
      </c>
      <c r="F83" s="302">
        <v>52</v>
      </c>
      <c r="G83" s="424">
        <f t="shared" si="106"/>
        <v>0</v>
      </c>
      <c r="H83" s="425">
        <f t="shared" si="107"/>
        <v>0</v>
      </c>
      <c r="I83" s="426">
        <f t="shared" si="108"/>
        <v>0</v>
      </c>
      <c r="J83" s="425">
        <f t="shared" si="109"/>
        <v>0</v>
      </c>
      <c r="K83" s="427">
        <f t="shared" si="110"/>
        <v>0</v>
      </c>
      <c r="L83" s="428">
        <f t="shared" si="111"/>
        <v>0</v>
      </c>
      <c r="M83" s="344"/>
      <c r="N83" s="451">
        <v>0</v>
      </c>
      <c r="O83" s="278">
        <v>0</v>
      </c>
      <c r="P83" s="16"/>
      <c r="Q83" s="256"/>
      <c r="R83" s="258"/>
    </row>
    <row r="84" spans="1:18" ht="15.75">
      <c r="A84" s="169">
        <f t="shared" si="105"/>
        <v>65</v>
      </c>
      <c r="B84" s="279"/>
      <c r="C84" s="247" t="s">
        <v>155</v>
      </c>
      <c r="D84" s="301" t="s">
        <v>68</v>
      </c>
      <c r="E84" s="302">
        <v>1</v>
      </c>
      <c r="F84" s="302">
        <v>58</v>
      </c>
      <c r="G84" s="424">
        <f t="shared" si="106"/>
        <v>0</v>
      </c>
      <c r="H84" s="425">
        <f t="shared" si="107"/>
        <v>0</v>
      </c>
      <c r="I84" s="426">
        <f t="shared" si="108"/>
        <v>0</v>
      </c>
      <c r="J84" s="425">
        <f t="shared" si="109"/>
        <v>0</v>
      </c>
      <c r="K84" s="427">
        <f t="shared" si="110"/>
        <v>0</v>
      </c>
      <c r="L84" s="428">
        <f t="shared" si="111"/>
        <v>0</v>
      </c>
      <c r="M84" s="344"/>
      <c r="N84" s="451">
        <v>0</v>
      </c>
      <c r="O84" s="278">
        <v>0</v>
      </c>
      <c r="P84" s="16"/>
      <c r="Q84" s="256"/>
      <c r="R84" s="258"/>
    </row>
    <row r="85" spans="1:18" ht="15.75">
      <c r="A85" s="169">
        <f t="shared" si="105"/>
        <v>66</v>
      </c>
      <c r="B85" s="279"/>
      <c r="C85" s="247" t="s">
        <v>156</v>
      </c>
      <c r="D85" s="301" t="s">
        <v>68</v>
      </c>
      <c r="E85" s="302">
        <v>1</v>
      </c>
      <c r="F85" s="302">
        <v>6</v>
      </c>
      <c r="G85" s="424">
        <f t="shared" si="106"/>
        <v>0</v>
      </c>
      <c r="H85" s="425">
        <f t="shared" si="107"/>
        <v>0</v>
      </c>
      <c r="I85" s="426">
        <f t="shared" si="108"/>
        <v>0</v>
      </c>
      <c r="J85" s="425">
        <f t="shared" si="109"/>
        <v>0</v>
      </c>
      <c r="K85" s="427">
        <f t="shared" si="110"/>
        <v>0</v>
      </c>
      <c r="L85" s="428">
        <f t="shared" si="111"/>
        <v>0</v>
      </c>
      <c r="M85" s="344"/>
      <c r="N85" s="451">
        <v>0</v>
      </c>
      <c r="O85" s="278">
        <v>0</v>
      </c>
      <c r="P85" s="16"/>
      <c r="Q85" s="256"/>
      <c r="R85" s="258"/>
    </row>
    <row r="86" spans="1:18" ht="15.75">
      <c r="A86" s="169">
        <f t="shared" si="105"/>
        <v>67</v>
      </c>
      <c r="B86" s="279"/>
      <c r="C86" s="247" t="s">
        <v>157</v>
      </c>
      <c r="D86" s="301" t="s">
        <v>24</v>
      </c>
      <c r="E86" s="302">
        <v>1</v>
      </c>
      <c r="F86" s="302">
        <v>3</v>
      </c>
      <c r="G86" s="424">
        <f t="shared" si="106"/>
        <v>0</v>
      </c>
      <c r="H86" s="425">
        <f t="shared" si="107"/>
        <v>0</v>
      </c>
      <c r="I86" s="426">
        <f t="shared" si="108"/>
        <v>0</v>
      </c>
      <c r="J86" s="425">
        <f t="shared" si="109"/>
        <v>0</v>
      </c>
      <c r="K86" s="427">
        <f t="shared" si="110"/>
        <v>0</v>
      </c>
      <c r="L86" s="428">
        <f t="shared" si="111"/>
        <v>0</v>
      </c>
      <c r="M86" s="344"/>
      <c r="N86" s="451">
        <v>0</v>
      </c>
      <c r="O86" s="278">
        <v>0</v>
      </c>
      <c r="P86" s="16"/>
      <c r="Q86" s="259"/>
      <c r="R86" s="258"/>
    </row>
    <row r="87" spans="1:18" ht="15.75">
      <c r="A87" s="169">
        <f t="shared" si="105"/>
        <v>68</v>
      </c>
      <c r="B87" s="279"/>
      <c r="C87" s="247" t="s">
        <v>158</v>
      </c>
      <c r="D87" s="301"/>
      <c r="E87" s="302">
        <v>1</v>
      </c>
      <c r="F87" s="302">
        <v>46</v>
      </c>
      <c r="G87" s="424">
        <f t="shared" si="106"/>
        <v>0</v>
      </c>
      <c r="H87" s="425">
        <f t="shared" si="107"/>
        <v>0</v>
      </c>
      <c r="I87" s="426">
        <f t="shared" si="108"/>
        <v>0</v>
      </c>
      <c r="J87" s="425">
        <f t="shared" si="109"/>
        <v>0</v>
      </c>
      <c r="K87" s="427">
        <f t="shared" si="110"/>
        <v>0</v>
      </c>
      <c r="L87" s="428">
        <f t="shared" si="111"/>
        <v>0</v>
      </c>
      <c r="M87" s="344"/>
      <c r="N87" s="451">
        <v>0</v>
      </c>
      <c r="O87" s="278">
        <v>0</v>
      </c>
      <c r="P87" s="16"/>
      <c r="Q87" s="259"/>
      <c r="R87" s="258"/>
    </row>
    <row r="88" spans="1:18" ht="15.75">
      <c r="A88" s="169">
        <f t="shared" si="105"/>
        <v>69</v>
      </c>
      <c r="B88" s="279"/>
      <c r="C88" s="247" t="s">
        <v>159</v>
      </c>
      <c r="D88" s="301" t="s">
        <v>24</v>
      </c>
      <c r="E88" s="302">
        <v>1</v>
      </c>
      <c r="F88" s="302">
        <v>1</v>
      </c>
      <c r="G88" s="424">
        <f t="shared" si="106"/>
        <v>0</v>
      </c>
      <c r="H88" s="425">
        <f t="shared" si="107"/>
        <v>0</v>
      </c>
      <c r="I88" s="426">
        <f t="shared" si="108"/>
        <v>0</v>
      </c>
      <c r="J88" s="425">
        <f t="shared" si="109"/>
        <v>0</v>
      </c>
      <c r="K88" s="427">
        <f t="shared" si="110"/>
        <v>0</v>
      </c>
      <c r="L88" s="428">
        <f t="shared" si="111"/>
        <v>0</v>
      </c>
      <c r="M88" s="344"/>
      <c r="N88" s="451">
        <v>0</v>
      </c>
      <c r="O88" s="278">
        <v>0</v>
      </c>
      <c r="P88" s="16"/>
      <c r="Q88" s="259"/>
      <c r="R88" s="258"/>
    </row>
    <row r="89" spans="1:18" ht="30">
      <c r="A89" s="169">
        <f t="shared" si="105"/>
        <v>70</v>
      </c>
      <c r="B89" s="279"/>
      <c r="C89" s="247" t="s">
        <v>160</v>
      </c>
      <c r="D89" s="301" t="s">
        <v>24</v>
      </c>
      <c r="E89" s="302">
        <v>1</v>
      </c>
      <c r="F89" s="302">
        <v>1</v>
      </c>
      <c r="G89" s="424">
        <f t="shared" si="106"/>
        <v>0</v>
      </c>
      <c r="H89" s="425">
        <f t="shared" si="107"/>
        <v>0</v>
      </c>
      <c r="I89" s="426">
        <f t="shared" si="108"/>
        <v>0</v>
      </c>
      <c r="J89" s="425">
        <f t="shared" si="109"/>
        <v>0</v>
      </c>
      <c r="K89" s="427">
        <f t="shared" si="110"/>
        <v>0</v>
      </c>
      <c r="L89" s="428">
        <f t="shared" si="111"/>
        <v>0</v>
      </c>
      <c r="M89" s="344"/>
      <c r="N89" s="451">
        <v>0</v>
      </c>
      <c r="O89" s="278">
        <v>0</v>
      </c>
      <c r="P89" s="16"/>
      <c r="Q89" s="256"/>
      <c r="R89" s="258"/>
    </row>
    <row r="90" spans="1:18" ht="30.6" thickBot="1">
      <c r="A90" s="312">
        <f t="shared" si="105"/>
        <v>71</v>
      </c>
      <c r="B90" s="303"/>
      <c r="C90" s="430" t="s">
        <v>161</v>
      </c>
      <c r="D90" s="431" t="s">
        <v>24</v>
      </c>
      <c r="E90" s="313">
        <v>1</v>
      </c>
      <c r="F90" s="313">
        <v>1</v>
      </c>
      <c r="G90" s="432">
        <f t="shared" si="106"/>
        <v>0</v>
      </c>
      <c r="H90" s="433">
        <f t="shared" si="107"/>
        <v>0</v>
      </c>
      <c r="I90" s="434">
        <f t="shared" si="108"/>
        <v>0</v>
      </c>
      <c r="J90" s="433">
        <f t="shared" si="109"/>
        <v>0</v>
      </c>
      <c r="K90" s="435">
        <f t="shared" si="110"/>
        <v>0</v>
      </c>
      <c r="L90" s="436">
        <f t="shared" si="111"/>
        <v>0</v>
      </c>
      <c r="M90" s="344"/>
      <c r="N90" s="451">
        <v>0</v>
      </c>
      <c r="O90" s="278">
        <v>0</v>
      </c>
      <c r="P90" s="16"/>
      <c r="Q90" s="256"/>
      <c r="R90" s="258"/>
    </row>
    <row r="91" spans="1:18" ht="22.5" customHeight="1" thickBot="1">
      <c r="A91" s="326"/>
      <c r="B91" s="327"/>
      <c r="C91" s="338" t="s">
        <v>72</v>
      </c>
      <c r="D91" s="458"/>
      <c r="E91" s="341"/>
      <c r="F91" s="341"/>
      <c r="G91" s="342"/>
      <c r="H91" s="438"/>
      <c r="I91" s="439"/>
      <c r="J91" s="438"/>
      <c r="K91" s="440"/>
      <c r="L91" s="441"/>
      <c r="M91" s="344"/>
      <c r="N91" s="442"/>
      <c r="O91" s="443"/>
      <c r="P91" s="16"/>
      <c r="Q91" s="259"/>
      <c r="R91" s="258"/>
    </row>
    <row r="92" spans="1:18" ht="22.5" customHeight="1">
      <c r="A92" s="319">
        <f>A90+1</f>
        <v>72</v>
      </c>
      <c r="B92" s="320"/>
      <c r="C92" s="339" t="s">
        <v>162</v>
      </c>
      <c r="D92" s="459" t="s">
        <v>61</v>
      </c>
      <c r="E92" s="340">
        <v>1</v>
      </c>
      <c r="F92" s="340">
        <v>2</v>
      </c>
      <c r="G92" s="446">
        <f aca="true" t="shared" si="112" ref="G92">N92/$K$4</f>
        <v>0</v>
      </c>
      <c r="H92" s="447">
        <f aca="true" t="shared" si="113" ref="H92">G92*F92</f>
        <v>0</v>
      </c>
      <c r="I92" s="448">
        <f aca="true" t="shared" si="114" ref="I92">O92/$K$4</f>
        <v>0</v>
      </c>
      <c r="J92" s="447">
        <f aca="true" t="shared" si="115" ref="J92">I92*F92</f>
        <v>0</v>
      </c>
      <c r="K92" s="449">
        <f aca="true" t="shared" si="116" ref="K92">H92+J92</f>
        <v>0</v>
      </c>
      <c r="L92" s="450">
        <f aca="true" t="shared" si="117" ref="L92">K92/F92</f>
        <v>0</v>
      </c>
      <c r="M92" s="344"/>
      <c r="N92" s="451">
        <v>0</v>
      </c>
      <c r="O92" s="278">
        <v>0</v>
      </c>
      <c r="P92" s="16"/>
      <c r="Q92" s="259"/>
      <c r="R92" s="258"/>
    </row>
    <row r="93" spans="1:18" ht="22.5" customHeight="1">
      <c r="A93" s="169">
        <f aca="true" t="shared" si="118" ref="A93:A97">A92+1</f>
        <v>73</v>
      </c>
      <c r="B93" s="279"/>
      <c r="C93" s="247" t="s">
        <v>163</v>
      </c>
      <c r="D93" s="301" t="s">
        <v>24</v>
      </c>
      <c r="E93" s="302">
        <v>1</v>
      </c>
      <c r="F93" s="302">
        <v>4</v>
      </c>
      <c r="G93" s="424">
        <f aca="true" t="shared" si="119" ref="G93:G97">N93/$K$4</f>
        <v>0</v>
      </c>
      <c r="H93" s="425">
        <f aca="true" t="shared" si="120" ref="H93:H97">G93*F93</f>
        <v>0</v>
      </c>
      <c r="I93" s="426">
        <f aca="true" t="shared" si="121" ref="I93:I97">O93/$K$4</f>
        <v>0</v>
      </c>
      <c r="J93" s="425">
        <f aca="true" t="shared" si="122" ref="J93:J97">I93*F93</f>
        <v>0</v>
      </c>
      <c r="K93" s="427">
        <f aca="true" t="shared" si="123" ref="K93:K97">H93+J93</f>
        <v>0</v>
      </c>
      <c r="L93" s="428">
        <f aca="true" t="shared" si="124" ref="L93:L97">K93/F93</f>
        <v>0</v>
      </c>
      <c r="M93" s="344"/>
      <c r="N93" s="451">
        <v>0</v>
      </c>
      <c r="O93" s="278">
        <v>0</v>
      </c>
      <c r="P93" s="16"/>
      <c r="Q93" s="259"/>
      <c r="R93" s="258"/>
    </row>
    <row r="94" spans="1:18" ht="22.5" customHeight="1">
      <c r="A94" s="169">
        <f t="shared" si="118"/>
        <v>74</v>
      </c>
      <c r="B94" s="279"/>
      <c r="C94" s="247" t="s">
        <v>158</v>
      </c>
      <c r="D94" s="301" t="s">
        <v>84</v>
      </c>
      <c r="E94" s="302">
        <v>1</v>
      </c>
      <c r="F94" s="302">
        <v>112</v>
      </c>
      <c r="G94" s="424">
        <f t="shared" si="119"/>
        <v>0</v>
      </c>
      <c r="H94" s="425">
        <f t="shared" si="120"/>
        <v>0</v>
      </c>
      <c r="I94" s="426">
        <f t="shared" si="121"/>
        <v>0</v>
      </c>
      <c r="J94" s="425">
        <f t="shared" si="122"/>
        <v>0</v>
      </c>
      <c r="K94" s="427">
        <f t="shared" si="123"/>
        <v>0</v>
      </c>
      <c r="L94" s="428">
        <f t="shared" si="124"/>
        <v>0</v>
      </c>
      <c r="M94" s="344"/>
      <c r="N94" s="451">
        <v>0</v>
      </c>
      <c r="O94" s="278">
        <v>0</v>
      </c>
      <c r="P94" s="16"/>
      <c r="Q94" s="256"/>
      <c r="R94" s="258"/>
    </row>
    <row r="95" spans="1:18" ht="22.5" customHeight="1">
      <c r="A95" s="169">
        <f t="shared" si="118"/>
        <v>75</v>
      </c>
      <c r="B95" s="279"/>
      <c r="C95" s="250" t="s">
        <v>164</v>
      </c>
      <c r="D95" s="453" t="s">
        <v>84</v>
      </c>
      <c r="E95" s="302">
        <v>1</v>
      </c>
      <c r="F95" s="302">
        <v>7</v>
      </c>
      <c r="G95" s="424">
        <f t="shared" si="119"/>
        <v>0</v>
      </c>
      <c r="H95" s="425">
        <f t="shared" si="120"/>
        <v>0</v>
      </c>
      <c r="I95" s="426">
        <f t="shared" si="121"/>
        <v>0</v>
      </c>
      <c r="J95" s="425">
        <f t="shared" si="122"/>
        <v>0</v>
      </c>
      <c r="K95" s="427">
        <f t="shared" si="123"/>
        <v>0</v>
      </c>
      <c r="L95" s="428">
        <f t="shared" si="124"/>
        <v>0</v>
      </c>
      <c r="M95" s="344"/>
      <c r="N95" s="451">
        <v>0</v>
      </c>
      <c r="O95" s="278">
        <v>0</v>
      </c>
      <c r="P95" s="16"/>
      <c r="Q95" s="256"/>
      <c r="R95" s="258"/>
    </row>
    <row r="96" spans="1:18" ht="34.2" customHeight="1">
      <c r="A96" s="169">
        <f t="shared" si="118"/>
        <v>76</v>
      </c>
      <c r="B96" s="279"/>
      <c r="C96" s="250" t="s">
        <v>165</v>
      </c>
      <c r="D96" s="453" t="s">
        <v>24</v>
      </c>
      <c r="E96" s="302">
        <v>1</v>
      </c>
      <c r="F96" s="302">
        <v>4</v>
      </c>
      <c r="G96" s="424">
        <f t="shared" si="119"/>
        <v>0</v>
      </c>
      <c r="H96" s="425">
        <f t="shared" si="120"/>
        <v>0</v>
      </c>
      <c r="I96" s="426">
        <f t="shared" si="121"/>
        <v>0</v>
      </c>
      <c r="J96" s="425">
        <f t="shared" si="122"/>
        <v>0</v>
      </c>
      <c r="K96" s="427">
        <f t="shared" si="123"/>
        <v>0</v>
      </c>
      <c r="L96" s="428">
        <f t="shared" si="124"/>
        <v>0</v>
      </c>
      <c r="M96" s="344"/>
      <c r="N96" s="451">
        <v>0</v>
      </c>
      <c r="O96" s="278">
        <v>0</v>
      </c>
      <c r="P96" s="16"/>
      <c r="Q96" s="256"/>
      <c r="R96" s="258"/>
    </row>
    <row r="97" spans="1:18" ht="22.5" customHeight="1" thickBot="1">
      <c r="A97" s="312">
        <f t="shared" si="118"/>
        <v>77</v>
      </c>
      <c r="B97" s="303"/>
      <c r="C97" s="430" t="s">
        <v>159</v>
      </c>
      <c r="D97" s="456" t="s">
        <v>24</v>
      </c>
      <c r="E97" s="313">
        <v>1</v>
      </c>
      <c r="F97" s="313">
        <v>1</v>
      </c>
      <c r="G97" s="432">
        <f t="shared" si="119"/>
        <v>0</v>
      </c>
      <c r="H97" s="433">
        <f t="shared" si="120"/>
        <v>0</v>
      </c>
      <c r="I97" s="434">
        <f t="shared" si="121"/>
        <v>0</v>
      </c>
      <c r="J97" s="433">
        <f t="shared" si="122"/>
        <v>0</v>
      </c>
      <c r="K97" s="435">
        <f t="shared" si="123"/>
        <v>0</v>
      </c>
      <c r="L97" s="436">
        <f t="shared" si="124"/>
        <v>0</v>
      </c>
      <c r="M97" s="344"/>
      <c r="N97" s="451">
        <v>0</v>
      </c>
      <c r="O97" s="278">
        <v>0</v>
      </c>
      <c r="P97" s="16"/>
      <c r="Q97" s="256"/>
      <c r="R97" s="258"/>
    </row>
    <row r="98" spans="1:18" ht="22.5" customHeight="1" thickBot="1">
      <c r="A98" s="326"/>
      <c r="B98" s="327"/>
      <c r="C98" s="328" t="s">
        <v>89</v>
      </c>
      <c r="D98" s="460"/>
      <c r="E98" s="341"/>
      <c r="F98" s="341"/>
      <c r="G98" s="342"/>
      <c r="H98" s="438"/>
      <c r="I98" s="439"/>
      <c r="J98" s="438"/>
      <c r="K98" s="440"/>
      <c r="L98" s="441"/>
      <c r="M98" s="344"/>
      <c r="N98" s="442"/>
      <c r="O98" s="443"/>
      <c r="P98" s="16"/>
      <c r="Q98" s="256"/>
      <c r="R98" s="258"/>
    </row>
    <row r="99" spans="1:18" ht="15.75">
      <c r="A99" s="319">
        <f>A97+1</f>
        <v>78</v>
      </c>
      <c r="B99" s="320"/>
      <c r="C99" s="339" t="s">
        <v>184</v>
      </c>
      <c r="D99" s="459" t="s">
        <v>61</v>
      </c>
      <c r="E99" s="340">
        <v>1</v>
      </c>
      <c r="F99" s="340">
        <v>1</v>
      </c>
      <c r="G99" s="446">
        <f aca="true" t="shared" si="125" ref="G99">N99/$K$4</f>
        <v>0</v>
      </c>
      <c r="H99" s="447">
        <f aca="true" t="shared" si="126" ref="H99">G99*F99</f>
        <v>0</v>
      </c>
      <c r="I99" s="448">
        <f aca="true" t="shared" si="127" ref="I99">O99/$K$4</f>
        <v>0</v>
      </c>
      <c r="J99" s="447">
        <f aca="true" t="shared" si="128" ref="J99">I99*F99</f>
        <v>0</v>
      </c>
      <c r="K99" s="449">
        <f aca="true" t="shared" si="129" ref="K99">H99+J99</f>
        <v>0</v>
      </c>
      <c r="L99" s="450">
        <f aca="true" t="shared" si="130" ref="L99">K99/F99</f>
        <v>0</v>
      </c>
      <c r="M99" s="344"/>
      <c r="N99" s="451">
        <v>0</v>
      </c>
      <c r="O99" s="278">
        <v>0</v>
      </c>
      <c r="P99" s="16"/>
      <c r="Q99" s="256"/>
      <c r="R99" s="260"/>
    </row>
    <row r="100" spans="1:18" ht="15.75">
      <c r="A100" s="169">
        <f aca="true" t="shared" si="131" ref="A100:A102">A99+1</f>
        <v>79</v>
      </c>
      <c r="B100" s="279"/>
      <c r="C100" s="247" t="s">
        <v>90</v>
      </c>
      <c r="D100" s="301"/>
      <c r="E100" s="302">
        <v>1</v>
      </c>
      <c r="F100" s="302">
        <v>6</v>
      </c>
      <c r="G100" s="424">
        <f aca="true" t="shared" si="132" ref="G100:G102">N100/$K$4</f>
        <v>0</v>
      </c>
      <c r="H100" s="425">
        <f aca="true" t="shared" si="133" ref="H100:H102">G100*F100</f>
        <v>0</v>
      </c>
      <c r="I100" s="426">
        <f aca="true" t="shared" si="134" ref="I100:I102">O100/$K$4</f>
        <v>0</v>
      </c>
      <c r="J100" s="425">
        <f aca="true" t="shared" si="135" ref="J100:J102">I100*F100</f>
        <v>0</v>
      </c>
      <c r="K100" s="427">
        <f aca="true" t="shared" si="136" ref="K100:K102">H100+J100</f>
        <v>0</v>
      </c>
      <c r="L100" s="428">
        <f aca="true" t="shared" si="137" ref="L100:L102">K100/F100</f>
        <v>0</v>
      </c>
      <c r="M100" s="344"/>
      <c r="N100" s="451">
        <v>0</v>
      </c>
      <c r="O100" s="278">
        <v>0</v>
      </c>
      <c r="P100" s="16"/>
      <c r="Q100" s="256"/>
      <c r="R100" s="260"/>
    </row>
    <row r="101" spans="1:18" ht="15.75">
      <c r="A101" s="169">
        <f>A99+1</f>
        <v>79</v>
      </c>
      <c r="B101" s="279"/>
      <c r="C101" s="247" t="s">
        <v>91</v>
      </c>
      <c r="D101" s="301" t="s">
        <v>24</v>
      </c>
      <c r="E101" s="302">
        <v>1</v>
      </c>
      <c r="F101" s="302">
        <v>2</v>
      </c>
      <c r="G101" s="424">
        <f t="shared" si="132"/>
        <v>0</v>
      </c>
      <c r="H101" s="425">
        <f t="shared" si="133"/>
        <v>0</v>
      </c>
      <c r="I101" s="426">
        <f t="shared" si="134"/>
        <v>0</v>
      </c>
      <c r="J101" s="425">
        <f t="shared" si="135"/>
        <v>0</v>
      </c>
      <c r="K101" s="427">
        <f t="shared" si="136"/>
        <v>0</v>
      </c>
      <c r="L101" s="428">
        <f t="shared" si="137"/>
        <v>0</v>
      </c>
      <c r="M101" s="344"/>
      <c r="N101" s="451">
        <v>0</v>
      </c>
      <c r="O101" s="278">
        <v>0</v>
      </c>
      <c r="P101" s="16"/>
      <c r="Q101" s="256"/>
      <c r="R101" s="260"/>
    </row>
    <row r="102" spans="1:18" ht="16.2" thickBot="1">
      <c r="A102" s="312">
        <f t="shared" si="131"/>
        <v>80</v>
      </c>
      <c r="B102" s="303"/>
      <c r="C102" s="430" t="s">
        <v>182</v>
      </c>
      <c r="D102" s="431" t="s">
        <v>24</v>
      </c>
      <c r="E102" s="313">
        <v>1</v>
      </c>
      <c r="F102" s="313">
        <v>1</v>
      </c>
      <c r="G102" s="432">
        <f t="shared" si="132"/>
        <v>0</v>
      </c>
      <c r="H102" s="433">
        <f t="shared" si="133"/>
        <v>0</v>
      </c>
      <c r="I102" s="434">
        <f t="shared" si="134"/>
        <v>0</v>
      </c>
      <c r="J102" s="433">
        <f t="shared" si="135"/>
        <v>0</v>
      </c>
      <c r="K102" s="435">
        <f t="shared" si="136"/>
        <v>0</v>
      </c>
      <c r="L102" s="436">
        <f t="shared" si="137"/>
        <v>0</v>
      </c>
      <c r="M102" s="344"/>
      <c r="N102" s="451">
        <v>0</v>
      </c>
      <c r="O102" s="278">
        <v>0</v>
      </c>
      <c r="P102" s="16"/>
      <c r="Q102" s="256"/>
      <c r="R102" s="260"/>
    </row>
    <row r="103" spans="1:18" ht="16.2" thickBot="1">
      <c r="A103" s="326"/>
      <c r="B103" s="347"/>
      <c r="C103" s="338" t="s">
        <v>98</v>
      </c>
      <c r="D103" s="458"/>
      <c r="E103" s="341"/>
      <c r="F103" s="341"/>
      <c r="G103" s="342"/>
      <c r="H103" s="438"/>
      <c r="I103" s="439"/>
      <c r="J103" s="438"/>
      <c r="K103" s="440"/>
      <c r="L103" s="441"/>
      <c r="M103" s="344"/>
      <c r="N103" s="442"/>
      <c r="O103" s="443"/>
      <c r="P103" s="16"/>
      <c r="Q103" s="256"/>
      <c r="R103" s="260"/>
    </row>
    <row r="104" spans="1:18" ht="16.2">
      <c r="A104" s="319">
        <f>A102+1</f>
        <v>81</v>
      </c>
      <c r="B104" s="54"/>
      <c r="C104" s="607" t="s">
        <v>229</v>
      </c>
      <c r="D104" s="301" t="s">
        <v>64</v>
      </c>
      <c r="E104" s="340">
        <v>1</v>
      </c>
      <c r="F104" s="340">
        <v>3</v>
      </c>
      <c r="G104" s="446">
        <f aca="true" t="shared" si="138" ref="G104:G106">N104/$K$4</f>
        <v>0</v>
      </c>
      <c r="H104" s="447">
        <f aca="true" t="shared" si="139" ref="H104:H106">G104*F104</f>
        <v>0</v>
      </c>
      <c r="I104" s="448">
        <f aca="true" t="shared" si="140" ref="I104:I106">O104/$K$4</f>
        <v>0</v>
      </c>
      <c r="J104" s="447">
        <f aca="true" t="shared" si="141" ref="J104:J106">I104*F104</f>
        <v>0</v>
      </c>
      <c r="K104" s="449">
        <f aca="true" t="shared" si="142" ref="K104:K106">H104+J104</f>
        <v>0</v>
      </c>
      <c r="L104" s="450">
        <f aca="true" t="shared" si="143" ref="L104:L106">K104/F104</f>
        <v>0</v>
      </c>
      <c r="M104" s="344"/>
      <c r="N104" s="451">
        <v>0</v>
      </c>
      <c r="O104" s="278">
        <v>0</v>
      </c>
      <c r="P104" s="16"/>
      <c r="Q104" s="256"/>
      <c r="R104" s="260"/>
    </row>
    <row r="105" spans="1:20" ht="15.75">
      <c r="A105" s="169">
        <f aca="true" t="shared" si="144" ref="A105">A104+1</f>
        <v>82</v>
      </c>
      <c r="B105" s="58"/>
      <c r="C105" s="608" t="s">
        <v>66</v>
      </c>
      <c r="D105" s="240" t="s">
        <v>24</v>
      </c>
      <c r="E105" s="234">
        <v>1</v>
      </c>
      <c r="F105" s="171">
        <v>3</v>
      </c>
      <c r="G105" s="287">
        <f t="shared" si="138"/>
        <v>0</v>
      </c>
      <c r="H105" s="289">
        <f t="shared" si="139"/>
        <v>0</v>
      </c>
      <c r="I105" s="291">
        <f t="shared" si="140"/>
        <v>0</v>
      </c>
      <c r="J105" s="289">
        <f t="shared" si="141"/>
        <v>0</v>
      </c>
      <c r="K105" s="293">
        <f t="shared" si="142"/>
        <v>0</v>
      </c>
      <c r="L105" s="93">
        <f t="shared" si="143"/>
        <v>0</v>
      </c>
      <c r="M105" s="193"/>
      <c r="N105" s="451">
        <v>0</v>
      </c>
      <c r="O105" s="59">
        <v>0</v>
      </c>
      <c r="P105" s="16"/>
      <c r="Q105" s="200"/>
      <c r="R105" s="228"/>
      <c r="T105" s="235"/>
    </row>
    <row r="106" spans="1:18" ht="16.2">
      <c r="A106" s="319">
        <f>A105+1</f>
        <v>83</v>
      </c>
      <c r="B106" s="58"/>
      <c r="C106" s="607" t="s">
        <v>438</v>
      </c>
      <c r="D106" s="459" t="s">
        <v>64</v>
      </c>
      <c r="E106" s="340">
        <v>1</v>
      </c>
      <c r="F106" s="340">
        <v>3</v>
      </c>
      <c r="G106" s="446">
        <f t="shared" si="138"/>
        <v>0</v>
      </c>
      <c r="H106" s="447">
        <f t="shared" si="139"/>
        <v>0</v>
      </c>
      <c r="I106" s="448">
        <f t="shared" si="140"/>
        <v>0</v>
      </c>
      <c r="J106" s="447">
        <f t="shared" si="141"/>
        <v>0</v>
      </c>
      <c r="K106" s="449">
        <f t="shared" si="142"/>
        <v>0</v>
      </c>
      <c r="L106" s="450">
        <f t="shared" si="143"/>
        <v>0</v>
      </c>
      <c r="M106" s="344"/>
      <c r="N106" s="451">
        <v>0</v>
      </c>
      <c r="O106" s="278">
        <v>0</v>
      </c>
      <c r="P106" s="16"/>
      <c r="Q106" s="256"/>
      <c r="R106" s="260"/>
    </row>
    <row r="107" spans="1:18" ht="15.75">
      <c r="A107" s="319">
        <f>A106+1</f>
        <v>84</v>
      </c>
      <c r="B107" s="58"/>
      <c r="C107" s="609" t="s">
        <v>185</v>
      </c>
      <c r="D107" s="459" t="s">
        <v>65</v>
      </c>
      <c r="E107" s="340">
        <v>1</v>
      </c>
      <c r="F107" s="340">
        <v>1</v>
      </c>
      <c r="G107" s="446">
        <f aca="true" t="shared" si="145" ref="G107">N107/$K$4</f>
        <v>0</v>
      </c>
      <c r="H107" s="447">
        <f aca="true" t="shared" si="146" ref="H107">G107*F107</f>
        <v>0</v>
      </c>
      <c r="I107" s="448">
        <f aca="true" t="shared" si="147" ref="I107">O107/$K$4</f>
        <v>0</v>
      </c>
      <c r="J107" s="447">
        <f aca="true" t="shared" si="148" ref="J107">I107*F107</f>
        <v>0</v>
      </c>
      <c r="K107" s="449">
        <f aca="true" t="shared" si="149" ref="K107">H107+J107</f>
        <v>0</v>
      </c>
      <c r="L107" s="450">
        <f aca="true" t="shared" si="150" ref="L107">K107/F107</f>
        <v>0</v>
      </c>
      <c r="M107" s="344"/>
      <c r="N107" s="451">
        <v>0</v>
      </c>
      <c r="O107" s="278">
        <v>0</v>
      </c>
      <c r="P107" s="16"/>
      <c r="Q107" s="256"/>
      <c r="R107" s="260"/>
    </row>
    <row r="108" spans="1:18" ht="15.75">
      <c r="A108" s="169">
        <f>A107+1</f>
        <v>85</v>
      </c>
      <c r="B108" s="58"/>
      <c r="C108" s="608" t="s">
        <v>186</v>
      </c>
      <c r="D108" s="301" t="s">
        <v>64</v>
      </c>
      <c r="E108" s="302">
        <v>1</v>
      </c>
      <c r="F108" s="302">
        <v>1</v>
      </c>
      <c r="G108" s="424">
        <f aca="true" t="shared" si="151" ref="G108:G130">N108/$K$4</f>
        <v>0</v>
      </c>
      <c r="H108" s="425">
        <f aca="true" t="shared" si="152" ref="H108:H130">G108*F108</f>
        <v>0</v>
      </c>
      <c r="I108" s="426">
        <f aca="true" t="shared" si="153" ref="I108:I130">O108/$K$4</f>
        <v>0</v>
      </c>
      <c r="J108" s="425">
        <f aca="true" t="shared" si="154" ref="J108:J130">I108*F108</f>
        <v>0</v>
      </c>
      <c r="K108" s="427">
        <f aca="true" t="shared" si="155" ref="K108:K130">H108+J108</f>
        <v>0</v>
      </c>
      <c r="L108" s="428">
        <f aca="true" t="shared" si="156" ref="L108:L130">K108/F108</f>
        <v>0</v>
      </c>
      <c r="M108" s="344"/>
      <c r="N108" s="451">
        <v>0</v>
      </c>
      <c r="O108" s="278">
        <v>0</v>
      </c>
      <c r="P108" s="16"/>
      <c r="Q108" s="256"/>
      <c r="R108" s="260"/>
    </row>
    <row r="109" spans="1:18" ht="15.75">
      <c r="A109" s="169"/>
      <c r="B109" s="58"/>
      <c r="C109" s="608" t="s">
        <v>187</v>
      </c>
      <c r="D109" s="301" t="s">
        <v>64</v>
      </c>
      <c r="E109" s="302">
        <v>1</v>
      </c>
      <c r="F109" s="302">
        <v>1</v>
      </c>
      <c r="G109" s="424">
        <f t="shared" si="151"/>
        <v>0</v>
      </c>
      <c r="H109" s="425">
        <f t="shared" si="152"/>
        <v>0</v>
      </c>
      <c r="I109" s="426">
        <f t="shared" si="153"/>
        <v>0</v>
      </c>
      <c r="J109" s="425">
        <f t="shared" si="154"/>
        <v>0</v>
      </c>
      <c r="K109" s="427">
        <f t="shared" si="155"/>
        <v>0</v>
      </c>
      <c r="L109" s="428">
        <f t="shared" si="156"/>
        <v>0</v>
      </c>
      <c r="M109" s="344"/>
      <c r="N109" s="451"/>
      <c r="O109" s="278"/>
      <c r="P109" s="16"/>
      <c r="Q109" s="256"/>
      <c r="R109" s="260"/>
    </row>
    <row r="110" spans="1:18" ht="15.75">
      <c r="A110" s="169"/>
      <c r="B110" s="58"/>
      <c r="C110" s="608" t="s">
        <v>188</v>
      </c>
      <c r="D110" s="301" t="s">
        <v>64</v>
      </c>
      <c r="E110" s="302">
        <v>1</v>
      </c>
      <c r="F110" s="302">
        <v>1</v>
      </c>
      <c r="G110" s="424">
        <f t="shared" si="151"/>
        <v>0</v>
      </c>
      <c r="H110" s="425">
        <f t="shared" si="152"/>
        <v>0</v>
      </c>
      <c r="I110" s="426">
        <f t="shared" si="153"/>
        <v>0</v>
      </c>
      <c r="J110" s="425">
        <f t="shared" si="154"/>
        <v>0</v>
      </c>
      <c r="K110" s="427">
        <f t="shared" si="155"/>
        <v>0</v>
      </c>
      <c r="L110" s="428">
        <f t="shared" si="156"/>
        <v>0</v>
      </c>
      <c r="M110" s="344"/>
      <c r="N110" s="451"/>
      <c r="O110" s="278"/>
      <c r="P110" s="16"/>
      <c r="Q110" s="256"/>
      <c r="R110" s="260"/>
    </row>
    <row r="111" spans="1:18" ht="30">
      <c r="A111" s="169"/>
      <c r="B111" s="58"/>
      <c r="C111" s="608" t="s">
        <v>189</v>
      </c>
      <c r="D111" s="301" t="s">
        <v>64</v>
      </c>
      <c r="E111" s="302">
        <v>1</v>
      </c>
      <c r="F111" s="302">
        <v>1</v>
      </c>
      <c r="G111" s="424">
        <f t="shared" si="151"/>
        <v>0</v>
      </c>
      <c r="H111" s="425">
        <f t="shared" si="152"/>
        <v>0</v>
      </c>
      <c r="I111" s="426">
        <f t="shared" si="153"/>
        <v>0</v>
      </c>
      <c r="J111" s="425">
        <f t="shared" si="154"/>
        <v>0</v>
      </c>
      <c r="K111" s="427">
        <f t="shared" si="155"/>
        <v>0</v>
      </c>
      <c r="L111" s="428">
        <f t="shared" si="156"/>
        <v>0</v>
      </c>
      <c r="M111" s="344"/>
      <c r="N111" s="451"/>
      <c r="O111" s="278"/>
      <c r="P111" s="16"/>
      <c r="Q111" s="256"/>
      <c r="R111" s="260"/>
    </row>
    <row r="112" spans="1:18" ht="15.75">
      <c r="A112" s="169"/>
      <c r="B112" s="58"/>
      <c r="C112" s="608" t="s">
        <v>190</v>
      </c>
      <c r="D112" s="301"/>
      <c r="E112" s="302">
        <v>1</v>
      </c>
      <c r="F112" s="302">
        <v>1</v>
      </c>
      <c r="G112" s="424">
        <f t="shared" si="151"/>
        <v>0</v>
      </c>
      <c r="H112" s="425">
        <f t="shared" si="152"/>
        <v>0</v>
      </c>
      <c r="I112" s="426">
        <f t="shared" si="153"/>
        <v>0</v>
      </c>
      <c r="J112" s="425">
        <f t="shared" si="154"/>
        <v>0</v>
      </c>
      <c r="K112" s="427">
        <f t="shared" si="155"/>
        <v>0</v>
      </c>
      <c r="L112" s="428">
        <f t="shared" si="156"/>
        <v>0</v>
      </c>
      <c r="M112" s="344"/>
      <c r="N112" s="451"/>
      <c r="O112" s="278"/>
      <c r="P112" s="16"/>
      <c r="Q112" s="256"/>
      <c r="R112" s="260"/>
    </row>
    <row r="113" spans="1:18" ht="15.75">
      <c r="A113" s="169"/>
      <c r="B113" s="58"/>
      <c r="C113" s="608" t="s">
        <v>99</v>
      </c>
      <c r="D113" s="301"/>
      <c r="E113" s="302">
        <v>1</v>
      </c>
      <c r="F113" s="302">
        <v>1</v>
      </c>
      <c r="G113" s="424">
        <f t="shared" si="151"/>
        <v>0</v>
      </c>
      <c r="H113" s="425">
        <f t="shared" si="152"/>
        <v>0</v>
      </c>
      <c r="I113" s="426">
        <f t="shared" si="153"/>
        <v>0</v>
      </c>
      <c r="J113" s="425">
        <f t="shared" si="154"/>
        <v>0</v>
      </c>
      <c r="K113" s="427">
        <f t="shared" si="155"/>
        <v>0</v>
      </c>
      <c r="L113" s="428">
        <f t="shared" si="156"/>
        <v>0</v>
      </c>
      <c r="M113" s="344"/>
      <c r="N113" s="451"/>
      <c r="O113" s="278"/>
      <c r="P113" s="16"/>
      <c r="Q113" s="256"/>
      <c r="R113" s="260"/>
    </row>
    <row r="114" spans="1:18" ht="15.75">
      <c r="A114" s="169"/>
      <c r="B114" s="58"/>
      <c r="C114" s="610" t="s">
        <v>191</v>
      </c>
      <c r="D114" s="301" t="s">
        <v>64</v>
      </c>
      <c r="E114" s="302">
        <v>1</v>
      </c>
      <c r="F114" s="302">
        <v>1</v>
      </c>
      <c r="G114" s="424">
        <f t="shared" si="151"/>
        <v>0</v>
      </c>
      <c r="H114" s="425">
        <f t="shared" si="152"/>
        <v>0</v>
      </c>
      <c r="I114" s="426">
        <f t="shared" si="153"/>
        <v>0</v>
      </c>
      <c r="J114" s="425">
        <f t="shared" si="154"/>
        <v>0</v>
      </c>
      <c r="K114" s="427">
        <f t="shared" si="155"/>
        <v>0</v>
      </c>
      <c r="L114" s="428">
        <f t="shared" si="156"/>
        <v>0</v>
      </c>
      <c r="M114" s="344"/>
      <c r="N114" s="451"/>
      <c r="O114" s="278"/>
      <c r="P114" s="16"/>
      <c r="Q114" s="256"/>
      <c r="R114" s="260"/>
    </row>
    <row r="115" spans="1:18" ht="15.75">
      <c r="A115" s="169">
        <f>A108+1</f>
        <v>86</v>
      </c>
      <c r="B115" s="58"/>
      <c r="C115" s="610" t="s">
        <v>192</v>
      </c>
      <c r="D115" s="301" t="s">
        <v>140</v>
      </c>
      <c r="E115" s="302">
        <v>1</v>
      </c>
      <c r="F115" s="302">
        <v>112</v>
      </c>
      <c r="G115" s="424">
        <f t="shared" si="151"/>
        <v>0</v>
      </c>
      <c r="H115" s="425">
        <f t="shared" si="152"/>
        <v>0</v>
      </c>
      <c r="I115" s="426">
        <f t="shared" si="153"/>
        <v>0</v>
      </c>
      <c r="J115" s="425">
        <f t="shared" si="154"/>
        <v>0</v>
      </c>
      <c r="K115" s="427">
        <f t="shared" si="155"/>
        <v>0</v>
      </c>
      <c r="L115" s="428">
        <f t="shared" si="156"/>
        <v>0</v>
      </c>
      <c r="M115" s="344"/>
      <c r="N115" s="451">
        <v>0</v>
      </c>
      <c r="O115" s="278">
        <v>0</v>
      </c>
      <c r="P115" s="16"/>
      <c r="Q115" s="256"/>
      <c r="R115" s="260"/>
    </row>
    <row r="116" spans="1:18" ht="15.75">
      <c r="A116" s="169">
        <f aca="true" t="shared" si="157" ref="A116:A130">A115+1</f>
        <v>87</v>
      </c>
      <c r="B116" s="58"/>
      <c r="C116" s="610" t="s">
        <v>193</v>
      </c>
      <c r="D116" s="301" t="s">
        <v>140</v>
      </c>
      <c r="E116" s="302">
        <v>1</v>
      </c>
      <c r="F116" s="302">
        <v>112</v>
      </c>
      <c r="G116" s="424">
        <f t="shared" si="151"/>
        <v>0</v>
      </c>
      <c r="H116" s="425">
        <f t="shared" si="152"/>
        <v>0</v>
      </c>
      <c r="I116" s="426">
        <f t="shared" si="153"/>
        <v>0</v>
      </c>
      <c r="J116" s="425">
        <f t="shared" si="154"/>
        <v>0</v>
      </c>
      <c r="K116" s="427">
        <f t="shared" si="155"/>
        <v>0</v>
      </c>
      <c r="L116" s="428">
        <f t="shared" si="156"/>
        <v>0</v>
      </c>
      <c r="M116" s="344"/>
      <c r="N116" s="451">
        <v>0</v>
      </c>
      <c r="O116" s="278">
        <v>0</v>
      </c>
      <c r="P116" s="16"/>
      <c r="Q116" s="256"/>
      <c r="R116" s="260"/>
    </row>
    <row r="117" spans="1:18" ht="15.75">
      <c r="A117" s="169">
        <f t="shared" si="157"/>
        <v>88</v>
      </c>
      <c r="B117" s="58"/>
      <c r="C117" s="610" t="s">
        <v>194</v>
      </c>
      <c r="D117" s="301" t="s">
        <v>65</v>
      </c>
      <c r="E117" s="302">
        <v>1</v>
      </c>
      <c r="F117" s="302">
        <v>13</v>
      </c>
      <c r="G117" s="424">
        <f t="shared" si="151"/>
        <v>0</v>
      </c>
      <c r="H117" s="425">
        <f t="shared" si="152"/>
        <v>0</v>
      </c>
      <c r="I117" s="426">
        <f t="shared" si="153"/>
        <v>0</v>
      </c>
      <c r="J117" s="425">
        <f t="shared" si="154"/>
        <v>0</v>
      </c>
      <c r="K117" s="427">
        <f t="shared" si="155"/>
        <v>0</v>
      </c>
      <c r="L117" s="428">
        <f t="shared" si="156"/>
        <v>0</v>
      </c>
      <c r="M117" s="344"/>
      <c r="N117" s="451">
        <v>0</v>
      </c>
      <c r="O117" s="278">
        <v>0</v>
      </c>
      <c r="P117" s="16"/>
      <c r="Q117" s="256"/>
      <c r="R117" s="260"/>
    </row>
    <row r="118" spans="1:18" ht="18.6" customHeight="1">
      <c r="A118" s="169">
        <f t="shared" si="157"/>
        <v>89</v>
      </c>
      <c r="B118" s="58"/>
      <c r="C118" s="610" t="s">
        <v>195</v>
      </c>
      <c r="D118" s="301" t="s">
        <v>24</v>
      </c>
      <c r="E118" s="302">
        <v>1</v>
      </c>
      <c r="F118" s="302">
        <v>13</v>
      </c>
      <c r="G118" s="424">
        <f t="shared" si="151"/>
        <v>0</v>
      </c>
      <c r="H118" s="425">
        <f t="shared" si="152"/>
        <v>0</v>
      </c>
      <c r="I118" s="426">
        <f t="shared" si="153"/>
        <v>0</v>
      </c>
      <c r="J118" s="425">
        <f t="shared" si="154"/>
        <v>0</v>
      </c>
      <c r="K118" s="427">
        <f t="shared" si="155"/>
        <v>0</v>
      </c>
      <c r="L118" s="428">
        <f t="shared" si="156"/>
        <v>0</v>
      </c>
      <c r="M118" s="344"/>
      <c r="N118" s="451">
        <v>0</v>
      </c>
      <c r="O118" s="278">
        <v>0</v>
      </c>
      <c r="P118" s="16"/>
      <c r="Q118" s="256"/>
      <c r="R118" s="260"/>
    </row>
    <row r="119" spans="1:18" ht="15.75">
      <c r="A119" s="169">
        <f t="shared" si="157"/>
        <v>90</v>
      </c>
      <c r="B119" s="58"/>
      <c r="C119" s="610" t="s">
        <v>100</v>
      </c>
      <c r="D119" s="301" t="s">
        <v>24</v>
      </c>
      <c r="E119" s="302">
        <v>1</v>
      </c>
      <c r="F119" s="302">
        <v>13</v>
      </c>
      <c r="G119" s="424">
        <f t="shared" si="151"/>
        <v>0</v>
      </c>
      <c r="H119" s="425">
        <f t="shared" si="152"/>
        <v>0</v>
      </c>
      <c r="I119" s="426">
        <f t="shared" si="153"/>
        <v>0</v>
      </c>
      <c r="J119" s="425">
        <f t="shared" si="154"/>
        <v>0</v>
      </c>
      <c r="K119" s="427">
        <f t="shared" si="155"/>
        <v>0</v>
      </c>
      <c r="L119" s="428">
        <f t="shared" si="156"/>
        <v>0</v>
      </c>
      <c r="M119" s="344"/>
      <c r="N119" s="451">
        <v>0</v>
      </c>
      <c r="O119" s="278">
        <v>0</v>
      </c>
      <c r="P119" s="16"/>
      <c r="Q119" s="256"/>
      <c r="R119" s="260"/>
    </row>
    <row r="120" spans="1:18" ht="21.6" customHeight="1">
      <c r="A120" s="169">
        <f t="shared" si="157"/>
        <v>91</v>
      </c>
      <c r="B120" s="58"/>
      <c r="C120" s="610" t="s">
        <v>101</v>
      </c>
      <c r="D120" s="301" t="s">
        <v>65</v>
      </c>
      <c r="E120" s="302">
        <v>1</v>
      </c>
      <c r="F120" s="302">
        <v>1</v>
      </c>
      <c r="G120" s="424">
        <f t="shared" si="151"/>
        <v>0</v>
      </c>
      <c r="H120" s="425">
        <f t="shared" si="152"/>
        <v>0</v>
      </c>
      <c r="I120" s="426">
        <f t="shared" si="153"/>
        <v>0</v>
      </c>
      <c r="J120" s="425">
        <f t="shared" si="154"/>
        <v>0</v>
      </c>
      <c r="K120" s="427">
        <f t="shared" si="155"/>
        <v>0</v>
      </c>
      <c r="L120" s="428">
        <f t="shared" si="156"/>
        <v>0</v>
      </c>
      <c r="M120" s="344"/>
      <c r="N120" s="451">
        <v>0</v>
      </c>
      <c r="O120" s="278">
        <v>0</v>
      </c>
      <c r="P120" s="16"/>
      <c r="Q120" s="256"/>
      <c r="R120" s="260"/>
    </row>
    <row r="121" spans="1:18" ht="15.75">
      <c r="A121" s="169">
        <f t="shared" si="157"/>
        <v>92</v>
      </c>
      <c r="B121" s="58"/>
      <c r="C121" s="610" t="s">
        <v>102</v>
      </c>
      <c r="D121" s="301" t="s">
        <v>65</v>
      </c>
      <c r="E121" s="302">
        <v>1</v>
      </c>
      <c r="F121" s="302">
        <v>1</v>
      </c>
      <c r="G121" s="424">
        <f t="shared" si="151"/>
        <v>0</v>
      </c>
      <c r="H121" s="425">
        <f t="shared" si="152"/>
        <v>0</v>
      </c>
      <c r="I121" s="426">
        <f t="shared" si="153"/>
        <v>0</v>
      </c>
      <c r="J121" s="425">
        <f t="shared" si="154"/>
        <v>0</v>
      </c>
      <c r="K121" s="427">
        <f t="shared" si="155"/>
        <v>0</v>
      </c>
      <c r="L121" s="428">
        <f t="shared" si="156"/>
        <v>0</v>
      </c>
      <c r="M121" s="344"/>
      <c r="N121" s="451">
        <v>0</v>
      </c>
      <c r="O121" s="278">
        <v>0</v>
      </c>
      <c r="P121" s="16"/>
      <c r="Q121" s="256"/>
      <c r="R121" s="260"/>
    </row>
    <row r="122" spans="1:18" ht="15.75">
      <c r="A122" s="169">
        <f t="shared" si="157"/>
        <v>93</v>
      </c>
      <c r="B122" s="58"/>
      <c r="C122" s="610" t="s">
        <v>103</v>
      </c>
      <c r="D122" s="301" t="s">
        <v>24</v>
      </c>
      <c r="E122" s="302">
        <v>1</v>
      </c>
      <c r="F122" s="302">
        <v>1</v>
      </c>
      <c r="G122" s="424">
        <f t="shared" si="151"/>
        <v>0</v>
      </c>
      <c r="H122" s="425">
        <f t="shared" si="152"/>
        <v>0</v>
      </c>
      <c r="I122" s="426">
        <f t="shared" si="153"/>
        <v>0</v>
      </c>
      <c r="J122" s="425">
        <f t="shared" si="154"/>
        <v>0</v>
      </c>
      <c r="K122" s="427">
        <f t="shared" si="155"/>
        <v>0</v>
      </c>
      <c r="L122" s="428">
        <f t="shared" si="156"/>
        <v>0</v>
      </c>
      <c r="M122" s="344"/>
      <c r="N122" s="451">
        <v>0</v>
      </c>
      <c r="O122" s="278">
        <v>0</v>
      </c>
      <c r="P122" s="16"/>
      <c r="Q122" s="256"/>
      <c r="R122" s="260"/>
    </row>
    <row r="123" spans="1:18" ht="15.75">
      <c r="A123" s="169">
        <f t="shared" si="157"/>
        <v>94</v>
      </c>
      <c r="B123" s="58"/>
      <c r="C123" s="610" t="s">
        <v>104</v>
      </c>
      <c r="D123" s="301" t="s">
        <v>24</v>
      </c>
      <c r="E123" s="302">
        <v>1</v>
      </c>
      <c r="F123" s="302">
        <v>3</v>
      </c>
      <c r="G123" s="424">
        <f t="shared" si="151"/>
        <v>0</v>
      </c>
      <c r="H123" s="425">
        <f t="shared" si="152"/>
        <v>0</v>
      </c>
      <c r="I123" s="426">
        <f t="shared" si="153"/>
        <v>0</v>
      </c>
      <c r="J123" s="425">
        <f t="shared" si="154"/>
        <v>0</v>
      </c>
      <c r="K123" s="427">
        <f t="shared" si="155"/>
        <v>0</v>
      </c>
      <c r="L123" s="428">
        <f t="shared" si="156"/>
        <v>0</v>
      </c>
      <c r="M123" s="344"/>
      <c r="N123" s="451">
        <v>0</v>
      </c>
      <c r="O123" s="278">
        <v>0</v>
      </c>
      <c r="P123" s="16"/>
      <c r="Q123" s="256"/>
      <c r="R123" s="260"/>
    </row>
    <row r="124" spans="1:18" ht="15.75">
      <c r="A124" s="169">
        <f t="shared" si="157"/>
        <v>95</v>
      </c>
      <c r="B124" s="58"/>
      <c r="C124" s="610" t="s">
        <v>105</v>
      </c>
      <c r="D124" s="301" t="s">
        <v>24</v>
      </c>
      <c r="E124" s="302">
        <v>1</v>
      </c>
      <c r="F124" s="302">
        <v>4</v>
      </c>
      <c r="G124" s="424">
        <f t="shared" si="151"/>
        <v>0</v>
      </c>
      <c r="H124" s="425">
        <f t="shared" si="152"/>
        <v>0</v>
      </c>
      <c r="I124" s="426">
        <f t="shared" si="153"/>
        <v>0</v>
      </c>
      <c r="J124" s="425">
        <f t="shared" si="154"/>
        <v>0</v>
      </c>
      <c r="K124" s="427">
        <f t="shared" si="155"/>
        <v>0</v>
      </c>
      <c r="L124" s="428">
        <f t="shared" si="156"/>
        <v>0</v>
      </c>
      <c r="M124" s="344"/>
      <c r="N124" s="451">
        <v>0</v>
      </c>
      <c r="O124" s="278">
        <v>0</v>
      </c>
      <c r="P124" s="16"/>
      <c r="Q124" s="256"/>
      <c r="R124" s="260"/>
    </row>
    <row r="125" spans="1:18" ht="15.75">
      <c r="A125" s="169">
        <f t="shared" si="157"/>
        <v>96</v>
      </c>
      <c r="B125" s="58"/>
      <c r="C125" s="610" t="s">
        <v>196</v>
      </c>
      <c r="D125" s="301" t="s">
        <v>24</v>
      </c>
      <c r="E125" s="302">
        <v>1</v>
      </c>
      <c r="F125" s="302">
        <v>2</v>
      </c>
      <c r="G125" s="424">
        <f t="shared" si="151"/>
        <v>0</v>
      </c>
      <c r="H125" s="425">
        <f t="shared" si="152"/>
        <v>0</v>
      </c>
      <c r="I125" s="426">
        <f t="shared" si="153"/>
        <v>0</v>
      </c>
      <c r="J125" s="425">
        <f t="shared" si="154"/>
        <v>0</v>
      </c>
      <c r="K125" s="427">
        <f t="shared" si="155"/>
        <v>0</v>
      </c>
      <c r="L125" s="428">
        <f t="shared" si="156"/>
        <v>0</v>
      </c>
      <c r="M125" s="344"/>
      <c r="N125" s="451">
        <v>0</v>
      </c>
      <c r="O125" s="278">
        <v>0</v>
      </c>
      <c r="P125" s="16"/>
      <c r="Q125" s="256"/>
      <c r="R125" s="260"/>
    </row>
    <row r="126" spans="1:18" ht="15.75">
      <c r="A126" s="169">
        <f t="shared" si="157"/>
        <v>97</v>
      </c>
      <c r="B126" s="58"/>
      <c r="C126" s="610" t="s">
        <v>197</v>
      </c>
      <c r="D126" s="301" t="s">
        <v>68</v>
      </c>
      <c r="E126" s="302">
        <v>1</v>
      </c>
      <c r="F126" s="302">
        <v>22</v>
      </c>
      <c r="G126" s="424">
        <f t="shared" si="151"/>
        <v>0</v>
      </c>
      <c r="H126" s="425">
        <f t="shared" si="152"/>
        <v>0</v>
      </c>
      <c r="I126" s="426">
        <f t="shared" si="153"/>
        <v>0</v>
      </c>
      <c r="J126" s="425">
        <f t="shared" si="154"/>
        <v>0</v>
      </c>
      <c r="K126" s="427">
        <f t="shared" si="155"/>
        <v>0</v>
      </c>
      <c r="L126" s="428">
        <f t="shared" si="156"/>
        <v>0</v>
      </c>
      <c r="M126" s="344"/>
      <c r="N126" s="451">
        <v>0</v>
      </c>
      <c r="O126" s="278">
        <v>0</v>
      </c>
      <c r="P126" s="16"/>
      <c r="Q126" s="256"/>
      <c r="R126" s="258"/>
    </row>
    <row r="127" spans="1:18" ht="15.75">
      <c r="A127" s="169">
        <f t="shared" si="157"/>
        <v>98</v>
      </c>
      <c r="B127" s="58"/>
      <c r="C127" s="610" t="s">
        <v>197</v>
      </c>
      <c r="D127" s="301" t="s">
        <v>68</v>
      </c>
      <c r="E127" s="302">
        <v>1</v>
      </c>
      <c r="F127" s="302">
        <v>22</v>
      </c>
      <c r="G127" s="424">
        <f t="shared" si="151"/>
        <v>0</v>
      </c>
      <c r="H127" s="425">
        <f t="shared" si="152"/>
        <v>0</v>
      </c>
      <c r="I127" s="426">
        <f t="shared" si="153"/>
        <v>0</v>
      </c>
      <c r="J127" s="425">
        <f t="shared" si="154"/>
        <v>0</v>
      </c>
      <c r="K127" s="427">
        <f t="shared" si="155"/>
        <v>0</v>
      </c>
      <c r="L127" s="428">
        <f t="shared" si="156"/>
        <v>0</v>
      </c>
      <c r="M127" s="344"/>
      <c r="N127" s="451">
        <v>0</v>
      </c>
      <c r="O127" s="278">
        <v>0</v>
      </c>
      <c r="P127" s="16"/>
      <c r="Q127" s="256"/>
      <c r="R127" s="258"/>
    </row>
    <row r="128" spans="1:18" ht="15" customHeight="1">
      <c r="A128" s="169">
        <f t="shared" si="157"/>
        <v>99</v>
      </c>
      <c r="B128" s="58"/>
      <c r="C128" s="610" t="s">
        <v>198</v>
      </c>
      <c r="D128" s="301" t="s">
        <v>68</v>
      </c>
      <c r="E128" s="302">
        <v>1</v>
      </c>
      <c r="F128" s="302">
        <v>6</v>
      </c>
      <c r="G128" s="424">
        <f t="shared" si="151"/>
        <v>0</v>
      </c>
      <c r="H128" s="425">
        <f t="shared" si="152"/>
        <v>0</v>
      </c>
      <c r="I128" s="426">
        <f t="shared" si="153"/>
        <v>0</v>
      </c>
      <c r="J128" s="425">
        <f t="shared" si="154"/>
        <v>0</v>
      </c>
      <c r="K128" s="427">
        <f t="shared" si="155"/>
        <v>0</v>
      </c>
      <c r="L128" s="428">
        <f t="shared" si="156"/>
        <v>0</v>
      </c>
      <c r="M128" s="344"/>
      <c r="N128" s="451">
        <v>0</v>
      </c>
      <c r="O128" s="278">
        <v>0</v>
      </c>
      <c r="P128" s="16"/>
      <c r="Q128" s="256"/>
      <c r="R128" s="260"/>
    </row>
    <row r="129" spans="1:18" ht="15.75">
      <c r="A129" s="169">
        <f t="shared" si="157"/>
        <v>100</v>
      </c>
      <c r="B129" s="58"/>
      <c r="C129" s="610" t="s">
        <v>199</v>
      </c>
      <c r="D129" s="301" t="s">
        <v>68</v>
      </c>
      <c r="E129" s="302">
        <v>1</v>
      </c>
      <c r="F129" s="302">
        <v>15</v>
      </c>
      <c r="G129" s="424">
        <f t="shared" si="151"/>
        <v>0</v>
      </c>
      <c r="H129" s="425">
        <f t="shared" si="152"/>
        <v>0</v>
      </c>
      <c r="I129" s="426">
        <f t="shared" si="153"/>
        <v>0</v>
      </c>
      <c r="J129" s="425">
        <f t="shared" si="154"/>
        <v>0</v>
      </c>
      <c r="K129" s="427">
        <f t="shared" si="155"/>
        <v>0</v>
      </c>
      <c r="L129" s="428">
        <f t="shared" si="156"/>
        <v>0</v>
      </c>
      <c r="M129" s="344"/>
      <c r="N129" s="451">
        <v>0</v>
      </c>
      <c r="O129" s="278">
        <v>0</v>
      </c>
      <c r="P129" s="16"/>
      <c r="Q129" s="256"/>
      <c r="R129" s="260"/>
    </row>
    <row r="130" spans="1:18" ht="16.2" thickBot="1">
      <c r="A130" s="312">
        <f t="shared" si="157"/>
        <v>101</v>
      </c>
      <c r="B130" s="86"/>
      <c r="C130" s="611" t="s">
        <v>106</v>
      </c>
      <c r="D130" s="431" t="s">
        <v>65</v>
      </c>
      <c r="E130" s="313">
        <v>1</v>
      </c>
      <c r="F130" s="313">
        <v>3</v>
      </c>
      <c r="G130" s="432">
        <f t="shared" si="151"/>
        <v>0</v>
      </c>
      <c r="H130" s="433">
        <f t="shared" si="152"/>
        <v>0</v>
      </c>
      <c r="I130" s="434">
        <f t="shared" si="153"/>
        <v>0</v>
      </c>
      <c r="J130" s="433">
        <f t="shared" si="154"/>
        <v>0</v>
      </c>
      <c r="K130" s="435">
        <f t="shared" si="155"/>
        <v>0</v>
      </c>
      <c r="L130" s="436">
        <f t="shared" si="156"/>
        <v>0</v>
      </c>
      <c r="M130" s="344"/>
      <c r="N130" s="451">
        <v>0</v>
      </c>
      <c r="O130" s="278">
        <v>0</v>
      </c>
      <c r="P130" s="16"/>
      <c r="Q130" s="256"/>
      <c r="R130" s="260"/>
    </row>
    <row r="131" spans="1:18" ht="16.2" thickBot="1">
      <c r="A131" s="326"/>
      <c r="B131" s="357"/>
      <c r="C131" s="338" t="s">
        <v>107</v>
      </c>
      <c r="D131" s="458"/>
      <c r="E131" s="341"/>
      <c r="F131" s="341"/>
      <c r="G131" s="342"/>
      <c r="H131" s="438"/>
      <c r="I131" s="439"/>
      <c r="J131" s="438"/>
      <c r="K131" s="440"/>
      <c r="L131" s="441"/>
      <c r="M131" s="344"/>
      <c r="N131" s="442"/>
      <c r="O131" s="443"/>
      <c r="P131" s="16"/>
      <c r="Q131" s="256"/>
      <c r="R131" s="260"/>
    </row>
    <row r="132" spans="1:18" ht="15.75">
      <c r="A132" s="319">
        <f>A130+1</f>
        <v>102</v>
      </c>
      <c r="B132" s="320"/>
      <c r="C132" s="339" t="s">
        <v>108</v>
      </c>
      <c r="D132" s="459" t="s">
        <v>65</v>
      </c>
      <c r="E132" s="340">
        <v>1</v>
      </c>
      <c r="F132" s="340">
        <v>1</v>
      </c>
      <c r="G132" s="446">
        <f aca="true" t="shared" si="158" ref="G132">N132/$K$4</f>
        <v>0</v>
      </c>
      <c r="H132" s="447">
        <f aca="true" t="shared" si="159" ref="H132">G132*F132</f>
        <v>0</v>
      </c>
      <c r="I132" s="448">
        <f aca="true" t="shared" si="160" ref="I132">O132/$K$4</f>
        <v>0</v>
      </c>
      <c r="J132" s="447">
        <f aca="true" t="shared" si="161" ref="J132">I132*F132</f>
        <v>0</v>
      </c>
      <c r="K132" s="449">
        <f aca="true" t="shared" si="162" ref="K132">H132+J132</f>
        <v>0</v>
      </c>
      <c r="L132" s="450">
        <f aca="true" t="shared" si="163" ref="L132">K132/F132</f>
        <v>0</v>
      </c>
      <c r="M132" s="344"/>
      <c r="N132" s="451">
        <v>0</v>
      </c>
      <c r="O132" s="278">
        <v>0</v>
      </c>
      <c r="P132" s="16"/>
      <c r="Q132" s="256"/>
      <c r="R132" s="260"/>
    </row>
    <row r="133" spans="1:18" ht="15.75">
      <c r="A133" s="169">
        <f aca="true" t="shared" si="164" ref="A133:A147">A132+1</f>
        <v>103</v>
      </c>
      <c r="B133" s="279"/>
      <c r="C133" s="247" t="s">
        <v>200</v>
      </c>
      <c r="D133" s="301" t="s">
        <v>64</v>
      </c>
      <c r="E133" s="302">
        <v>1</v>
      </c>
      <c r="F133" s="302">
        <v>1</v>
      </c>
      <c r="G133" s="424">
        <f aca="true" t="shared" si="165" ref="G133:G147">N133/$K$4</f>
        <v>0</v>
      </c>
      <c r="H133" s="425">
        <f aca="true" t="shared" si="166" ref="H133:H147">G133*F133</f>
        <v>0</v>
      </c>
      <c r="I133" s="426">
        <f aca="true" t="shared" si="167" ref="I133:I147">O133/$K$4</f>
        <v>0</v>
      </c>
      <c r="J133" s="425">
        <f aca="true" t="shared" si="168" ref="J133:J147">I133*F133</f>
        <v>0</v>
      </c>
      <c r="K133" s="427">
        <f aca="true" t="shared" si="169" ref="K133:K147">H133+J133</f>
        <v>0</v>
      </c>
      <c r="L133" s="428">
        <f aca="true" t="shared" si="170" ref="L133:L147">K133/F133</f>
        <v>0</v>
      </c>
      <c r="M133" s="344"/>
      <c r="N133" s="451">
        <v>0</v>
      </c>
      <c r="O133" s="278">
        <v>0</v>
      </c>
      <c r="P133" s="16"/>
      <c r="Q133" s="256"/>
      <c r="R133" s="260"/>
    </row>
    <row r="134" spans="1:18" ht="15.75">
      <c r="A134" s="169">
        <f t="shared" si="164"/>
        <v>104</v>
      </c>
      <c r="B134" s="279"/>
      <c r="C134" s="247" t="s">
        <v>201</v>
      </c>
      <c r="D134" s="301" t="s">
        <v>64</v>
      </c>
      <c r="E134" s="302">
        <v>1</v>
      </c>
      <c r="F134" s="302">
        <v>1</v>
      </c>
      <c r="G134" s="424">
        <f t="shared" si="165"/>
        <v>0</v>
      </c>
      <c r="H134" s="425">
        <f t="shared" si="166"/>
        <v>0</v>
      </c>
      <c r="I134" s="426">
        <f t="shared" si="167"/>
        <v>0</v>
      </c>
      <c r="J134" s="425">
        <f t="shared" si="168"/>
        <v>0</v>
      </c>
      <c r="K134" s="427">
        <f t="shared" si="169"/>
        <v>0</v>
      </c>
      <c r="L134" s="428">
        <f t="shared" si="170"/>
        <v>0</v>
      </c>
      <c r="M134" s="344"/>
      <c r="N134" s="451">
        <v>0</v>
      </c>
      <c r="O134" s="278">
        <v>0</v>
      </c>
      <c r="P134" s="16"/>
      <c r="Q134" s="256"/>
      <c r="R134" s="260"/>
    </row>
    <row r="135" spans="1:18" ht="15.75">
      <c r="A135" s="169">
        <f t="shared" si="164"/>
        <v>105</v>
      </c>
      <c r="B135" s="279"/>
      <c r="C135" s="247" t="s">
        <v>192</v>
      </c>
      <c r="D135" s="301" t="s">
        <v>140</v>
      </c>
      <c r="E135" s="302">
        <v>1</v>
      </c>
      <c r="F135" s="302">
        <v>56</v>
      </c>
      <c r="G135" s="424">
        <f t="shared" si="165"/>
        <v>0</v>
      </c>
      <c r="H135" s="425">
        <f t="shared" si="166"/>
        <v>0</v>
      </c>
      <c r="I135" s="426">
        <f t="shared" si="167"/>
        <v>0</v>
      </c>
      <c r="J135" s="425">
        <f t="shared" si="168"/>
        <v>0</v>
      </c>
      <c r="K135" s="427">
        <f t="shared" si="169"/>
        <v>0</v>
      </c>
      <c r="L135" s="428">
        <f t="shared" si="170"/>
        <v>0</v>
      </c>
      <c r="M135" s="344"/>
      <c r="N135" s="451">
        <v>0</v>
      </c>
      <c r="O135" s="278">
        <v>0</v>
      </c>
      <c r="P135" s="16"/>
      <c r="Q135" s="256"/>
      <c r="R135" s="260"/>
    </row>
    <row r="136" spans="1:18" ht="15.75">
      <c r="A136" s="169">
        <f t="shared" si="164"/>
        <v>106</v>
      </c>
      <c r="B136" s="279"/>
      <c r="C136" s="247" t="s">
        <v>202</v>
      </c>
      <c r="D136" s="301" t="s">
        <v>65</v>
      </c>
      <c r="E136" s="302">
        <v>1</v>
      </c>
      <c r="F136" s="302">
        <v>4</v>
      </c>
      <c r="G136" s="424">
        <f t="shared" si="165"/>
        <v>0</v>
      </c>
      <c r="H136" s="425">
        <f t="shared" si="166"/>
        <v>0</v>
      </c>
      <c r="I136" s="426">
        <f t="shared" si="167"/>
        <v>0</v>
      </c>
      <c r="J136" s="425">
        <f t="shared" si="168"/>
        <v>0</v>
      </c>
      <c r="K136" s="427">
        <f t="shared" si="169"/>
        <v>0</v>
      </c>
      <c r="L136" s="428">
        <f t="shared" si="170"/>
        <v>0</v>
      </c>
      <c r="M136" s="344"/>
      <c r="N136" s="451">
        <v>0</v>
      </c>
      <c r="O136" s="278">
        <v>0</v>
      </c>
      <c r="P136" s="16"/>
      <c r="Q136" s="256"/>
      <c r="R136" s="260"/>
    </row>
    <row r="137" spans="1:18" ht="15.75">
      <c r="A137" s="169">
        <f t="shared" si="164"/>
        <v>107</v>
      </c>
      <c r="B137" s="279"/>
      <c r="C137" s="247" t="s">
        <v>203</v>
      </c>
      <c r="D137" s="301" t="s">
        <v>65</v>
      </c>
      <c r="E137" s="302">
        <v>1</v>
      </c>
      <c r="F137" s="302">
        <v>1</v>
      </c>
      <c r="G137" s="424">
        <f t="shared" si="165"/>
        <v>0</v>
      </c>
      <c r="H137" s="425">
        <f t="shared" si="166"/>
        <v>0</v>
      </c>
      <c r="I137" s="426">
        <f t="shared" si="167"/>
        <v>0</v>
      </c>
      <c r="J137" s="425">
        <f t="shared" si="168"/>
        <v>0</v>
      </c>
      <c r="K137" s="427">
        <f t="shared" si="169"/>
        <v>0</v>
      </c>
      <c r="L137" s="428">
        <f t="shared" si="170"/>
        <v>0</v>
      </c>
      <c r="M137" s="344"/>
      <c r="N137" s="451">
        <v>0</v>
      </c>
      <c r="O137" s="278">
        <v>0</v>
      </c>
      <c r="P137" s="16"/>
      <c r="Q137" s="256"/>
      <c r="R137" s="260"/>
    </row>
    <row r="138" spans="1:18" ht="15.75">
      <c r="A138" s="169">
        <f t="shared" si="164"/>
        <v>108</v>
      </c>
      <c r="B138" s="279"/>
      <c r="C138" s="247" t="s">
        <v>204</v>
      </c>
      <c r="D138" s="301" t="s">
        <v>65</v>
      </c>
      <c r="E138" s="302">
        <v>1</v>
      </c>
      <c r="F138" s="302">
        <v>5</v>
      </c>
      <c r="G138" s="424">
        <f t="shared" si="165"/>
        <v>0</v>
      </c>
      <c r="H138" s="425">
        <f t="shared" si="166"/>
        <v>0</v>
      </c>
      <c r="I138" s="426">
        <f t="shared" si="167"/>
        <v>0</v>
      </c>
      <c r="J138" s="425">
        <f t="shared" si="168"/>
        <v>0</v>
      </c>
      <c r="K138" s="427">
        <f t="shared" si="169"/>
        <v>0</v>
      </c>
      <c r="L138" s="428">
        <f t="shared" si="170"/>
        <v>0</v>
      </c>
      <c r="M138" s="344"/>
      <c r="N138" s="451">
        <v>0</v>
      </c>
      <c r="O138" s="278">
        <v>0</v>
      </c>
      <c r="P138" s="16"/>
      <c r="Q138" s="256"/>
      <c r="R138" s="260"/>
    </row>
    <row r="139" spans="1:18" ht="15.75">
      <c r="A139" s="169">
        <f t="shared" si="164"/>
        <v>109</v>
      </c>
      <c r="B139" s="279"/>
      <c r="C139" s="247" t="s">
        <v>205</v>
      </c>
      <c r="D139" s="301" t="s">
        <v>65</v>
      </c>
      <c r="E139" s="302">
        <v>1</v>
      </c>
      <c r="F139" s="302">
        <v>1</v>
      </c>
      <c r="G139" s="424">
        <f t="shared" si="165"/>
        <v>0</v>
      </c>
      <c r="H139" s="425">
        <f t="shared" si="166"/>
        <v>0</v>
      </c>
      <c r="I139" s="426">
        <f t="shared" si="167"/>
        <v>0</v>
      </c>
      <c r="J139" s="425">
        <f t="shared" si="168"/>
        <v>0</v>
      </c>
      <c r="K139" s="427">
        <f t="shared" si="169"/>
        <v>0</v>
      </c>
      <c r="L139" s="428">
        <f t="shared" si="170"/>
        <v>0</v>
      </c>
      <c r="M139" s="344"/>
      <c r="N139" s="451">
        <v>0</v>
      </c>
      <c r="O139" s="278">
        <v>0</v>
      </c>
      <c r="P139" s="16"/>
      <c r="Q139" s="256"/>
      <c r="R139" s="260"/>
    </row>
    <row r="140" spans="1:18" ht="15.75">
      <c r="A140" s="169">
        <f t="shared" si="164"/>
        <v>110</v>
      </c>
      <c r="B140" s="279"/>
      <c r="C140" s="247" t="s">
        <v>103</v>
      </c>
      <c r="D140" s="301" t="s">
        <v>65</v>
      </c>
      <c r="E140" s="302">
        <v>1</v>
      </c>
      <c r="F140" s="302">
        <v>1</v>
      </c>
      <c r="G140" s="424">
        <f t="shared" si="165"/>
        <v>0</v>
      </c>
      <c r="H140" s="425">
        <f t="shared" si="166"/>
        <v>0</v>
      </c>
      <c r="I140" s="426">
        <f t="shared" si="167"/>
        <v>0</v>
      </c>
      <c r="J140" s="425">
        <f t="shared" si="168"/>
        <v>0</v>
      </c>
      <c r="K140" s="427">
        <f t="shared" si="169"/>
        <v>0</v>
      </c>
      <c r="L140" s="428">
        <f t="shared" si="170"/>
        <v>0</v>
      </c>
      <c r="M140" s="344"/>
      <c r="N140" s="451">
        <v>0</v>
      </c>
      <c r="O140" s="278">
        <v>0</v>
      </c>
      <c r="P140" s="16"/>
      <c r="Q140" s="256"/>
      <c r="R140" s="260"/>
    </row>
    <row r="141" spans="1:18" ht="15.75">
      <c r="A141" s="169">
        <f t="shared" si="164"/>
        <v>111</v>
      </c>
      <c r="B141" s="279"/>
      <c r="C141" s="247" t="s">
        <v>109</v>
      </c>
      <c r="D141" s="301" t="s">
        <v>65</v>
      </c>
      <c r="E141" s="302">
        <v>1</v>
      </c>
      <c r="F141" s="302">
        <v>1</v>
      </c>
      <c r="G141" s="424">
        <f t="shared" si="165"/>
        <v>0</v>
      </c>
      <c r="H141" s="425">
        <f t="shared" si="166"/>
        <v>0</v>
      </c>
      <c r="I141" s="426">
        <f t="shared" si="167"/>
        <v>0</v>
      </c>
      <c r="J141" s="425">
        <f t="shared" si="168"/>
        <v>0</v>
      </c>
      <c r="K141" s="427">
        <f t="shared" si="169"/>
        <v>0</v>
      </c>
      <c r="L141" s="428">
        <f t="shared" si="170"/>
        <v>0</v>
      </c>
      <c r="M141" s="344"/>
      <c r="N141" s="451">
        <v>0</v>
      </c>
      <c r="O141" s="278">
        <v>0</v>
      </c>
      <c r="P141" s="16"/>
      <c r="Q141" s="256"/>
      <c r="R141" s="260"/>
    </row>
    <row r="142" spans="1:18" ht="15.75">
      <c r="A142" s="169">
        <f t="shared" si="164"/>
        <v>112</v>
      </c>
      <c r="B142" s="279"/>
      <c r="C142" s="247" t="s">
        <v>110</v>
      </c>
      <c r="D142" s="301" t="s">
        <v>65</v>
      </c>
      <c r="E142" s="302">
        <v>1</v>
      </c>
      <c r="F142" s="302">
        <v>1</v>
      </c>
      <c r="G142" s="424">
        <f t="shared" si="165"/>
        <v>0</v>
      </c>
      <c r="H142" s="425">
        <f t="shared" si="166"/>
        <v>0</v>
      </c>
      <c r="I142" s="426">
        <f t="shared" si="167"/>
        <v>0</v>
      </c>
      <c r="J142" s="425">
        <f t="shared" si="168"/>
        <v>0</v>
      </c>
      <c r="K142" s="427">
        <f t="shared" si="169"/>
        <v>0</v>
      </c>
      <c r="L142" s="428">
        <f t="shared" si="170"/>
        <v>0</v>
      </c>
      <c r="M142" s="344"/>
      <c r="N142" s="451">
        <v>0</v>
      </c>
      <c r="O142" s="278">
        <v>0</v>
      </c>
      <c r="P142" s="16"/>
      <c r="Q142" s="256"/>
      <c r="R142" s="260"/>
    </row>
    <row r="143" spans="1:18" ht="15.75">
      <c r="A143" s="169">
        <f t="shared" si="164"/>
        <v>113</v>
      </c>
      <c r="B143" s="279"/>
      <c r="C143" s="247" t="s">
        <v>111</v>
      </c>
      <c r="D143" s="301" t="s">
        <v>65</v>
      </c>
      <c r="E143" s="302">
        <v>1</v>
      </c>
      <c r="F143" s="302">
        <v>1</v>
      </c>
      <c r="G143" s="424">
        <f t="shared" si="165"/>
        <v>0</v>
      </c>
      <c r="H143" s="425">
        <f t="shared" si="166"/>
        <v>0</v>
      </c>
      <c r="I143" s="426">
        <f t="shared" si="167"/>
        <v>0</v>
      </c>
      <c r="J143" s="425">
        <f t="shared" si="168"/>
        <v>0</v>
      </c>
      <c r="K143" s="427">
        <f t="shared" si="169"/>
        <v>0</v>
      </c>
      <c r="L143" s="428">
        <f t="shared" si="170"/>
        <v>0</v>
      </c>
      <c r="M143" s="344"/>
      <c r="N143" s="451">
        <v>0</v>
      </c>
      <c r="O143" s="278">
        <v>0</v>
      </c>
      <c r="P143" s="16"/>
      <c r="Q143" s="256"/>
      <c r="R143" s="260"/>
    </row>
    <row r="144" spans="1:18" ht="15.75">
      <c r="A144" s="169">
        <f t="shared" si="164"/>
        <v>114</v>
      </c>
      <c r="B144" s="279"/>
      <c r="C144" s="247" t="s">
        <v>105</v>
      </c>
      <c r="D144" s="301" t="s">
        <v>65</v>
      </c>
      <c r="E144" s="302">
        <v>1</v>
      </c>
      <c r="F144" s="302">
        <v>6</v>
      </c>
      <c r="G144" s="424">
        <f t="shared" si="165"/>
        <v>0</v>
      </c>
      <c r="H144" s="425">
        <f t="shared" si="166"/>
        <v>0</v>
      </c>
      <c r="I144" s="426">
        <f t="shared" si="167"/>
        <v>0</v>
      </c>
      <c r="J144" s="425">
        <f t="shared" si="168"/>
        <v>0</v>
      </c>
      <c r="K144" s="427">
        <f t="shared" si="169"/>
        <v>0</v>
      </c>
      <c r="L144" s="428">
        <f t="shared" si="170"/>
        <v>0</v>
      </c>
      <c r="M144" s="344"/>
      <c r="N144" s="451">
        <v>0</v>
      </c>
      <c r="O144" s="278">
        <v>0</v>
      </c>
      <c r="P144" s="16"/>
      <c r="Q144" s="256"/>
      <c r="R144" s="260"/>
    </row>
    <row r="145" spans="1:18" ht="15.75">
      <c r="A145" s="169">
        <f t="shared" si="164"/>
        <v>115</v>
      </c>
      <c r="B145" s="279"/>
      <c r="C145" s="247" t="s">
        <v>112</v>
      </c>
      <c r="D145" s="301" t="s">
        <v>65</v>
      </c>
      <c r="E145" s="302">
        <v>1</v>
      </c>
      <c r="F145" s="302">
        <v>3</v>
      </c>
      <c r="G145" s="424">
        <f t="shared" si="165"/>
        <v>0</v>
      </c>
      <c r="H145" s="425">
        <f t="shared" si="166"/>
        <v>0</v>
      </c>
      <c r="I145" s="426">
        <f t="shared" si="167"/>
        <v>0</v>
      </c>
      <c r="J145" s="425">
        <f t="shared" si="168"/>
        <v>0</v>
      </c>
      <c r="K145" s="427">
        <f t="shared" si="169"/>
        <v>0</v>
      </c>
      <c r="L145" s="428">
        <f t="shared" si="170"/>
        <v>0</v>
      </c>
      <c r="M145" s="344"/>
      <c r="N145" s="451">
        <v>0</v>
      </c>
      <c r="O145" s="278">
        <v>0</v>
      </c>
      <c r="P145" s="16"/>
      <c r="Q145" s="256"/>
      <c r="R145" s="260"/>
    </row>
    <row r="146" spans="1:18" ht="15.75">
      <c r="A146" s="169">
        <f t="shared" si="164"/>
        <v>116</v>
      </c>
      <c r="B146" s="279"/>
      <c r="C146" s="247" t="s">
        <v>113</v>
      </c>
      <c r="D146" s="301" t="s">
        <v>65</v>
      </c>
      <c r="E146" s="302">
        <v>1</v>
      </c>
      <c r="F146" s="302">
        <v>1</v>
      </c>
      <c r="G146" s="424">
        <f t="shared" si="165"/>
        <v>0</v>
      </c>
      <c r="H146" s="425">
        <f t="shared" si="166"/>
        <v>0</v>
      </c>
      <c r="I146" s="426">
        <f t="shared" si="167"/>
        <v>0</v>
      </c>
      <c r="J146" s="425">
        <f t="shared" si="168"/>
        <v>0</v>
      </c>
      <c r="K146" s="427">
        <f t="shared" si="169"/>
        <v>0</v>
      </c>
      <c r="L146" s="428">
        <f t="shared" si="170"/>
        <v>0</v>
      </c>
      <c r="M146" s="344"/>
      <c r="N146" s="451">
        <v>0</v>
      </c>
      <c r="O146" s="278">
        <v>0</v>
      </c>
      <c r="P146" s="16"/>
      <c r="Q146" s="256"/>
      <c r="R146" s="260"/>
    </row>
    <row r="147" spans="1:18" ht="16.2" thickBot="1">
      <c r="A147" s="312">
        <f t="shared" si="164"/>
        <v>117</v>
      </c>
      <c r="B147" s="303"/>
      <c r="C147" s="430" t="s">
        <v>206</v>
      </c>
      <c r="D147" s="431" t="s">
        <v>24</v>
      </c>
      <c r="E147" s="313">
        <v>1</v>
      </c>
      <c r="F147" s="313">
        <v>2</v>
      </c>
      <c r="G147" s="432">
        <f t="shared" si="165"/>
        <v>0</v>
      </c>
      <c r="H147" s="433">
        <f t="shared" si="166"/>
        <v>0</v>
      </c>
      <c r="I147" s="434">
        <f t="shared" si="167"/>
        <v>0</v>
      </c>
      <c r="J147" s="433">
        <f t="shared" si="168"/>
        <v>0</v>
      </c>
      <c r="K147" s="435">
        <f t="shared" si="169"/>
        <v>0</v>
      </c>
      <c r="L147" s="436">
        <f t="shared" si="170"/>
        <v>0</v>
      </c>
      <c r="M147" s="344"/>
      <c r="N147" s="451">
        <v>0</v>
      </c>
      <c r="O147" s="278">
        <v>0</v>
      </c>
      <c r="P147" s="16"/>
      <c r="Q147" s="256"/>
      <c r="R147" s="260"/>
    </row>
    <row r="148" spans="1:18" ht="31.8" thickBot="1">
      <c r="A148" s="326"/>
      <c r="B148" s="327"/>
      <c r="C148" s="338" t="s">
        <v>114</v>
      </c>
      <c r="D148" s="458"/>
      <c r="E148" s="341"/>
      <c r="F148" s="341"/>
      <c r="G148" s="342"/>
      <c r="H148" s="438"/>
      <c r="I148" s="439"/>
      <c r="J148" s="438"/>
      <c r="K148" s="440"/>
      <c r="L148" s="441"/>
      <c r="M148" s="344"/>
      <c r="N148" s="442"/>
      <c r="O148" s="443"/>
      <c r="P148" s="16"/>
      <c r="Q148" s="256"/>
      <c r="R148" s="260"/>
    </row>
    <row r="149" spans="1:18" ht="15.75">
      <c r="A149" s="319">
        <f>A147+1</f>
        <v>118</v>
      </c>
      <c r="B149" s="598"/>
      <c r="C149" s="339" t="s">
        <v>108</v>
      </c>
      <c r="D149" s="459" t="s">
        <v>65</v>
      </c>
      <c r="E149" s="340">
        <v>1</v>
      </c>
      <c r="F149" s="340">
        <v>1</v>
      </c>
      <c r="G149" s="446">
        <f aca="true" t="shared" si="171" ref="G149">N149/$K$4</f>
        <v>0</v>
      </c>
      <c r="H149" s="447">
        <f aca="true" t="shared" si="172" ref="H149">G149*F149</f>
        <v>0</v>
      </c>
      <c r="I149" s="448">
        <f aca="true" t="shared" si="173" ref="I149">O149/$K$4</f>
        <v>0</v>
      </c>
      <c r="J149" s="447">
        <f aca="true" t="shared" si="174" ref="J149">I149*F149</f>
        <v>0</v>
      </c>
      <c r="K149" s="449">
        <f aca="true" t="shared" si="175" ref="K149">H149+J149</f>
        <v>0</v>
      </c>
      <c r="L149" s="450">
        <f aca="true" t="shared" si="176" ref="L149">K149/F149</f>
        <v>0</v>
      </c>
      <c r="M149" s="344"/>
      <c r="N149" s="451">
        <v>0</v>
      </c>
      <c r="O149" s="278">
        <v>0</v>
      </c>
      <c r="P149" s="16"/>
      <c r="Q149" s="256"/>
      <c r="R149" s="260"/>
    </row>
    <row r="150" spans="1:18" ht="15.75">
      <c r="A150" s="169">
        <f aca="true" t="shared" si="177" ref="A150:A154">A149+1</f>
        <v>119</v>
      </c>
      <c r="B150" s="599"/>
      <c r="C150" s="247" t="s">
        <v>207</v>
      </c>
      <c r="D150" s="301" t="s">
        <v>64</v>
      </c>
      <c r="E150" s="302">
        <v>1</v>
      </c>
      <c r="F150" s="302">
        <v>1</v>
      </c>
      <c r="G150" s="424">
        <f aca="true" t="shared" si="178" ref="G150:G154">N150/$K$4</f>
        <v>0</v>
      </c>
      <c r="H150" s="425">
        <f aca="true" t="shared" si="179" ref="H150:H154">G150*F150</f>
        <v>0</v>
      </c>
      <c r="I150" s="426">
        <f aca="true" t="shared" si="180" ref="I150:I154">O150/$K$4</f>
        <v>0</v>
      </c>
      <c r="J150" s="425">
        <f aca="true" t="shared" si="181" ref="J150:J154">I150*F150</f>
        <v>0</v>
      </c>
      <c r="K150" s="427">
        <f aca="true" t="shared" si="182" ref="K150:K154">H150+J150</f>
        <v>0</v>
      </c>
      <c r="L150" s="428">
        <f aca="true" t="shared" si="183" ref="L150:L154">K150/F150</f>
        <v>0</v>
      </c>
      <c r="M150" s="344"/>
      <c r="N150" s="451">
        <v>0</v>
      </c>
      <c r="O150" s="278">
        <v>0</v>
      </c>
      <c r="P150" s="16"/>
      <c r="Q150" s="256"/>
      <c r="R150" s="260"/>
    </row>
    <row r="151" spans="1:18" ht="15.75">
      <c r="A151" s="169">
        <f t="shared" si="177"/>
        <v>120</v>
      </c>
      <c r="B151" s="599"/>
      <c r="C151" s="247" t="s">
        <v>192</v>
      </c>
      <c r="D151" s="301"/>
      <c r="E151" s="302">
        <v>1</v>
      </c>
      <c r="F151" s="302">
        <v>61</v>
      </c>
      <c r="G151" s="424">
        <f t="shared" si="178"/>
        <v>0</v>
      </c>
      <c r="H151" s="425">
        <f t="shared" si="179"/>
        <v>0</v>
      </c>
      <c r="I151" s="426">
        <f t="shared" si="180"/>
        <v>0</v>
      </c>
      <c r="J151" s="425">
        <f t="shared" si="181"/>
        <v>0</v>
      </c>
      <c r="K151" s="427">
        <f t="shared" si="182"/>
        <v>0</v>
      </c>
      <c r="L151" s="428">
        <f t="shared" si="183"/>
        <v>0</v>
      </c>
      <c r="M151" s="344"/>
      <c r="N151" s="451">
        <v>0</v>
      </c>
      <c r="O151" s="278">
        <v>0</v>
      </c>
      <c r="P151" s="16"/>
      <c r="Q151" s="256"/>
      <c r="R151" s="260"/>
    </row>
    <row r="152" spans="1:18" ht="15.75">
      <c r="A152" s="169">
        <f t="shared" si="177"/>
        <v>121</v>
      </c>
      <c r="B152" s="599"/>
      <c r="C152" s="247" t="s">
        <v>427</v>
      </c>
      <c r="D152" s="301" t="s">
        <v>65</v>
      </c>
      <c r="E152" s="302">
        <v>1</v>
      </c>
      <c r="F152" s="302">
        <v>1</v>
      </c>
      <c r="G152" s="424">
        <f t="shared" si="178"/>
        <v>0</v>
      </c>
      <c r="H152" s="425">
        <f t="shared" si="179"/>
        <v>0</v>
      </c>
      <c r="I152" s="426">
        <f t="shared" si="180"/>
        <v>0</v>
      </c>
      <c r="J152" s="425">
        <f t="shared" si="181"/>
        <v>0</v>
      </c>
      <c r="K152" s="427">
        <f t="shared" si="182"/>
        <v>0</v>
      </c>
      <c r="L152" s="428">
        <f t="shared" si="183"/>
        <v>0</v>
      </c>
      <c r="M152" s="344"/>
      <c r="N152" s="451">
        <v>0</v>
      </c>
      <c r="O152" s="278">
        <v>0</v>
      </c>
      <c r="P152" s="16"/>
      <c r="Q152" s="256"/>
      <c r="R152" s="260"/>
    </row>
    <row r="153" spans="1:18" ht="15.75">
      <c r="A153" s="169">
        <f t="shared" si="177"/>
        <v>122</v>
      </c>
      <c r="B153" s="599"/>
      <c r="C153" s="247" t="s">
        <v>428</v>
      </c>
      <c r="D153" s="301" t="s">
        <v>65</v>
      </c>
      <c r="E153" s="302">
        <v>1</v>
      </c>
      <c r="F153" s="302">
        <v>1</v>
      </c>
      <c r="G153" s="424">
        <f t="shared" si="178"/>
        <v>0</v>
      </c>
      <c r="H153" s="425">
        <f t="shared" si="179"/>
        <v>0</v>
      </c>
      <c r="I153" s="426">
        <f t="shared" si="180"/>
        <v>0</v>
      </c>
      <c r="J153" s="425">
        <f t="shared" si="181"/>
        <v>0</v>
      </c>
      <c r="K153" s="427">
        <f t="shared" si="182"/>
        <v>0</v>
      </c>
      <c r="L153" s="428">
        <f t="shared" si="183"/>
        <v>0</v>
      </c>
      <c r="M153" s="344"/>
      <c r="N153" s="451">
        <v>0</v>
      </c>
      <c r="O153" s="278">
        <v>0</v>
      </c>
      <c r="P153" s="16"/>
      <c r="Q153" s="256"/>
      <c r="R153" s="260"/>
    </row>
    <row r="154" spans="1:18" ht="16.2" thickBot="1">
      <c r="A154" s="312">
        <f t="shared" si="177"/>
        <v>123</v>
      </c>
      <c r="B154" s="600"/>
      <c r="C154" s="430" t="s">
        <v>429</v>
      </c>
      <c r="D154" s="431" t="s">
        <v>65</v>
      </c>
      <c r="E154" s="313">
        <v>1</v>
      </c>
      <c r="F154" s="313">
        <v>1</v>
      </c>
      <c r="G154" s="432">
        <f t="shared" si="178"/>
        <v>0</v>
      </c>
      <c r="H154" s="433">
        <f t="shared" si="179"/>
        <v>0</v>
      </c>
      <c r="I154" s="434">
        <f t="shared" si="180"/>
        <v>0</v>
      </c>
      <c r="J154" s="433">
        <f t="shared" si="181"/>
        <v>0</v>
      </c>
      <c r="K154" s="435">
        <f t="shared" si="182"/>
        <v>0</v>
      </c>
      <c r="L154" s="436">
        <f t="shared" si="183"/>
        <v>0</v>
      </c>
      <c r="M154" s="344"/>
      <c r="N154" s="451">
        <v>0</v>
      </c>
      <c r="O154" s="278">
        <v>0</v>
      </c>
      <c r="P154" s="16"/>
      <c r="Q154" s="256"/>
      <c r="R154" s="260"/>
    </row>
    <row r="155" spans="1:18" ht="16.2" thickBot="1">
      <c r="A155" s="326"/>
      <c r="B155" s="327"/>
      <c r="C155" s="338" t="s">
        <v>120</v>
      </c>
      <c r="D155" s="458"/>
      <c r="E155" s="341"/>
      <c r="F155" s="341"/>
      <c r="G155" s="342"/>
      <c r="H155" s="438"/>
      <c r="I155" s="439"/>
      <c r="J155" s="438"/>
      <c r="K155" s="440"/>
      <c r="L155" s="441"/>
      <c r="M155" s="344"/>
      <c r="N155" s="442"/>
      <c r="O155" s="443"/>
      <c r="P155" s="16"/>
      <c r="Q155" s="256"/>
      <c r="R155" s="260"/>
    </row>
    <row r="156" spans="1:18" ht="15.75">
      <c r="A156" s="319">
        <f>A154+1</f>
        <v>124</v>
      </c>
      <c r="B156" s="320"/>
      <c r="C156" s="339" t="s">
        <v>108</v>
      </c>
      <c r="D156" s="459" t="s">
        <v>65</v>
      </c>
      <c r="E156" s="340">
        <v>1</v>
      </c>
      <c r="F156" s="340">
        <v>1</v>
      </c>
      <c r="G156" s="446">
        <f aca="true" t="shared" si="184" ref="G156">N156/$K$4</f>
        <v>0</v>
      </c>
      <c r="H156" s="447">
        <f aca="true" t="shared" si="185" ref="H156">G156*F156</f>
        <v>0</v>
      </c>
      <c r="I156" s="448">
        <f aca="true" t="shared" si="186" ref="I156">O156/$K$4</f>
        <v>0</v>
      </c>
      <c r="J156" s="447">
        <f aca="true" t="shared" si="187" ref="J156">I156*F156</f>
        <v>0</v>
      </c>
      <c r="K156" s="449">
        <f aca="true" t="shared" si="188" ref="K156">H156+J156</f>
        <v>0</v>
      </c>
      <c r="L156" s="450">
        <f aca="true" t="shared" si="189" ref="L156">K156/F156</f>
        <v>0</v>
      </c>
      <c r="M156" s="344"/>
      <c r="N156" s="451">
        <v>0</v>
      </c>
      <c r="O156" s="278">
        <v>0</v>
      </c>
      <c r="P156" s="16"/>
      <c r="Q156" s="256"/>
      <c r="R156" s="260"/>
    </row>
    <row r="157" spans="1:18" ht="15.75">
      <c r="A157" s="169">
        <f aca="true" t="shared" si="190" ref="A157:A164">A156+1</f>
        <v>125</v>
      </c>
      <c r="B157" s="279"/>
      <c r="C157" s="247" t="s">
        <v>208</v>
      </c>
      <c r="D157" s="301" t="s">
        <v>64</v>
      </c>
      <c r="E157" s="302">
        <v>1</v>
      </c>
      <c r="F157" s="302">
        <v>1</v>
      </c>
      <c r="G157" s="424">
        <f aca="true" t="shared" si="191" ref="G157:G164">N157/$K$4</f>
        <v>0</v>
      </c>
      <c r="H157" s="425">
        <f aca="true" t="shared" si="192" ref="H157:H164">G157*F157</f>
        <v>0</v>
      </c>
      <c r="I157" s="426">
        <f aca="true" t="shared" si="193" ref="I157:I164">O157/$K$4</f>
        <v>0</v>
      </c>
      <c r="J157" s="425">
        <f aca="true" t="shared" si="194" ref="J157:J164">I157*F157</f>
        <v>0</v>
      </c>
      <c r="K157" s="427">
        <f aca="true" t="shared" si="195" ref="K157:K164">H157+J157</f>
        <v>0</v>
      </c>
      <c r="L157" s="428">
        <f aca="true" t="shared" si="196" ref="L157:L164">K157/F157</f>
        <v>0</v>
      </c>
      <c r="M157" s="344"/>
      <c r="N157" s="451">
        <v>0</v>
      </c>
      <c r="O157" s="278">
        <v>0</v>
      </c>
      <c r="P157" s="16"/>
      <c r="Q157" s="256"/>
      <c r="R157" s="260"/>
    </row>
    <row r="158" spans="1:18" ht="15.75">
      <c r="A158" s="169">
        <f t="shared" si="190"/>
        <v>126</v>
      </c>
      <c r="B158" s="279"/>
      <c r="C158" s="247" t="s">
        <v>192</v>
      </c>
      <c r="D158" s="301"/>
      <c r="E158" s="302">
        <v>1</v>
      </c>
      <c r="F158" s="302">
        <v>76</v>
      </c>
      <c r="G158" s="424">
        <f t="shared" si="191"/>
        <v>0</v>
      </c>
      <c r="H158" s="425">
        <f t="shared" si="192"/>
        <v>0</v>
      </c>
      <c r="I158" s="426">
        <f t="shared" si="193"/>
        <v>0</v>
      </c>
      <c r="J158" s="425">
        <f t="shared" si="194"/>
        <v>0</v>
      </c>
      <c r="K158" s="427">
        <f t="shared" si="195"/>
        <v>0</v>
      </c>
      <c r="L158" s="428">
        <f t="shared" si="196"/>
        <v>0</v>
      </c>
      <c r="M158" s="344"/>
      <c r="N158" s="451">
        <v>0</v>
      </c>
      <c r="O158" s="278">
        <v>0</v>
      </c>
      <c r="P158" s="16"/>
      <c r="Q158" s="256"/>
      <c r="R158" s="260"/>
    </row>
    <row r="159" spans="1:18" ht="15.75">
      <c r="A159" s="169">
        <f t="shared" si="190"/>
        <v>127</v>
      </c>
      <c r="B159" s="279"/>
      <c r="C159" s="247" t="s">
        <v>115</v>
      </c>
      <c r="D159" s="301" t="s">
        <v>65</v>
      </c>
      <c r="E159" s="302">
        <v>1</v>
      </c>
      <c r="F159" s="302">
        <v>1</v>
      </c>
      <c r="G159" s="424">
        <f t="shared" si="191"/>
        <v>0</v>
      </c>
      <c r="H159" s="425">
        <f t="shared" si="192"/>
        <v>0</v>
      </c>
      <c r="I159" s="426">
        <f t="shared" si="193"/>
        <v>0</v>
      </c>
      <c r="J159" s="425">
        <f t="shared" si="194"/>
        <v>0</v>
      </c>
      <c r="K159" s="427">
        <f t="shared" si="195"/>
        <v>0</v>
      </c>
      <c r="L159" s="428">
        <f t="shared" si="196"/>
        <v>0</v>
      </c>
      <c r="M159" s="344"/>
      <c r="N159" s="451">
        <v>0</v>
      </c>
      <c r="O159" s="278">
        <v>0</v>
      </c>
      <c r="P159" s="16"/>
      <c r="Q159" s="256"/>
      <c r="R159" s="260"/>
    </row>
    <row r="160" spans="1:18" ht="15" customHeight="1">
      <c r="A160" s="169">
        <f t="shared" si="190"/>
        <v>128</v>
      </c>
      <c r="B160" s="279"/>
      <c r="C160" s="247" t="s">
        <v>116</v>
      </c>
      <c r="D160" s="301" t="s">
        <v>65</v>
      </c>
      <c r="E160" s="302">
        <v>1</v>
      </c>
      <c r="F160" s="302">
        <v>1</v>
      </c>
      <c r="G160" s="424">
        <f t="shared" si="191"/>
        <v>0</v>
      </c>
      <c r="H160" s="425">
        <f t="shared" si="192"/>
        <v>0</v>
      </c>
      <c r="I160" s="426">
        <f t="shared" si="193"/>
        <v>0</v>
      </c>
      <c r="J160" s="425">
        <f t="shared" si="194"/>
        <v>0</v>
      </c>
      <c r="K160" s="427">
        <f t="shared" si="195"/>
        <v>0</v>
      </c>
      <c r="L160" s="428">
        <f t="shared" si="196"/>
        <v>0</v>
      </c>
      <c r="M160" s="344"/>
      <c r="N160" s="451">
        <v>0</v>
      </c>
      <c r="O160" s="278">
        <v>0</v>
      </c>
      <c r="P160" s="16"/>
      <c r="Q160" s="256"/>
      <c r="R160" s="260"/>
    </row>
    <row r="161" spans="1:18" ht="15.75">
      <c r="A161" s="169">
        <f t="shared" si="190"/>
        <v>129</v>
      </c>
      <c r="B161" s="279"/>
      <c r="C161" s="247" t="s">
        <v>116</v>
      </c>
      <c r="D161" s="301" t="s">
        <v>65</v>
      </c>
      <c r="E161" s="302">
        <v>1</v>
      </c>
      <c r="F161" s="302">
        <v>1</v>
      </c>
      <c r="G161" s="424">
        <f t="shared" si="191"/>
        <v>0</v>
      </c>
      <c r="H161" s="425">
        <f t="shared" si="192"/>
        <v>0</v>
      </c>
      <c r="I161" s="426">
        <f t="shared" si="193"/>
        <v>0</v>
      </c>
      <c r="J161" s="425">
        <f t="shared" si="194"/>
        <v>0</v>
      </c>
      <c r="K161" s="427">
        <f t="shared" si="195"/>
        <v>0</v>
      </c>
      <c r="L161" s="428">
        <f t="shared" si="196"/>
        <v>0</v>
      </c>
      <c r="M161" s="344"/>
      <c r="N161" s="451">
        <v>0</v>
      </c>
      <c r="O161" s="278">
        <v>0</v>
      </c>
      <c r="P161" s="16"/>
      <c r="Q161" s="256"/>
      <c r="R161" s="260"/>
    </row>
    <row r="162" spans="1:18" ht="15.75">
      <c r="A162" s="169">
        <f t="shared" si="190"/>
        <v>130</v>
      </c>
      <c r="B162" s="279"/>
      <c r="C162" s="247" t="s">
        <v>117</v>
      </c>
      <c r="D162" s="301" t="s">
        <v>65</v>
      </c>
      <c r="E162" s="302">
        <v>1</v>
      </c>
      <c r="F162" s="302">
        <v>2</v>
      </c>
      <c r="G162" s="424">
        <f t="shared" si="191"/>
        <v>0</v>
      </c>
      <c r="H162" s="425">
        <f t="shared" si="192"/>
        <v>0</v>
      </c>
      <c r="I162" s="426">
        <f t="shared" si="193"/>
        <v>0</v>
      </c>
      <c r="J162" s="425">
        <f t="shared" si="194"/>
        <v>0</v>
      </c>
      <c r="K162" s="427">
        <f t="shared" si="195"/>
        <v>0</v>
      </c>
      <c r="L162" s="428">
        <f t="shared" si="196"/>
        <v>0</v>
      </c>
      <c r="M162" s="344"/>
      <c r="N162" s="451">
        <v>0</v>
      </c>
      <c r="O162" s="278">
        <v>0</v>
      </c>
      <c r="P162" s="16"/>
      <c r="Q162" s="256"/>
      <c r="R162" s="260"/>
    </row>
    <row r="163" spans="1:18" ht="15.75">
      <c r="A163" s="169">
        <f t="shared" si="190"/>
        <v>131</v>
      </c>
      <c r="B163" s="279"/>
      <c r="C163" s="247" t="s">
        <v>118</v>
      </c>
      <c r="D163" s="301" t="s">
        <v>65</v>
      </c>
      <c r="E163" s="302">
        <v>1</v>
      </c>
      <c r="F163" s="302">
        <v>1</v>
      </c>
      <c r="G163" s="424">
        <f t="shared" si="191"/>
        <v>0</v>
      </c>
      <c r="H163" s="425">
        <f t="shared" si="192"/>
        <v>0</v>
      </c>
      <c r="I163" s="426">
        <f t="shared" si="193"/>
        <v>0</v>
      </c>
      <c r="J163" s="425">
        <f t="shared" si="194"/>
        <v>0</v>
      </c>
      <c r="K163" s="427">
        <f t="shared" si="195"/>
        <v>0</v>
      </c>
      <c r="L163" s="428">
        <f t="shared" si="196"/>
        <v>0</v>
      </c>
      <c r="M163" s="344"/>
      <c r="N163" s="451">
        <v>0</v>
      </c>
      <c r="O163" s="278">
        <v>0</v>
      </c>
      <c r="P163" s="16"/>
      <c r="Q163" s="256"/>
      <c r="R163" s="260"/>
    </row>
    <row r="164" spans="1:18" ht="16.2" thickBot="1">
      <c r="A164" s="312">
        <f t="shared" si="190"/>
        <v>132</v>
      </c>
      <c r="B164" s="303"/>
      <c r="C164" s="430" t="s">
        <v>119</v>
      </c>
      <c r="D164" s="431" t="s">
        <v>65</v>
      </c>
      <c r="E164" s="313">
        <v>1</v>
      </c>
      <c r="F164" s="313">
        <v>1</v>
      </c>
      <c r="G164" s="432">
        <f t="shared" si="191"/>
        <v>0</v>
      </c>
      <c r="H164" s="433">
        <f t="shared" si="192"/>
        <v>0</v>
      </c>
      <c r="I164" s="434">
        <f t="shared" si="193"/>
        <v>0</v>
      </c>
      <c r="J164" s="433">
        <f t="shared" si="194"/>
        <v>0</v>
      </c>
      <c r="K164" s="435">
        <f t="shared" si="195"/>
        <v>0</v>
      </c>
      <c r="L164" s="436">
        <f t="shared" si="196"/>
        <v>0</v>
      </c>
      <c r="M164" s="344"/>
      <c r="N164" s="451">
        <v>0</v>
      </c>
      <c r="O164" s="278">
        <v>0</v>
      </c>
      <c r="P164" s="16"/>
      <c r="Q164" s="256"/>
      <c r="R164" s="260"/>
    </row>
    <row r="165" spans="1:18" ht="16.2" thickBot="1">
      <c r="A165" s="326"/>
      <c r="B165" s="327"/>
      <c r="C165" s="338" t="s">
        <v>121</v>
      </c>
      <c r="D165" s="458"/>
      <c r="E165" s="341"/>
      <c r="F165" s="341"/>
      <c r="G165" s="342"/>
      <c r="H165" s="438"/>
      <c r="I165" s="439"/>
      <c r="J165" s="438"/>
      <c r="K165" s="440"/>
      <c r="L165" s="441"/>
      <c r="M165" s="344"/>
      <c r="N165" s="442"/>
      <c r="O165" s="443"/>
      <c r="P165" s="16"/>
      <c r="Q165" s="256"/>
      <c r="R165" s="260"/>
    </row>
    <row r="166" spans="1:18" ht="15.75">
      <c r="A166" s="319">
        <f>A164+1</f>
        <v>133</v>
      </c>
      <c r="B166" s="320"/>
      <c r="C166" s="339" t="s">
        <v>122</v>
      </c>
      <c r="D166" s="459" t="s">
        <v>65</v>
      </c>
      <c r="E166" s="340">
        <v>1</v>
      </c>
      <c r="F166" s="340">
        <v>1</v>
      </c>
      <c r="G166" s="446">
        <f aca="true" t="shared" si="197" ref="G166">N166/$K$4</f>
        <v>0</v>
      </c>
      <c r="H166" s="447">
        <f aca="true" t="shared" si="198" ref="H166">G166*F166</f>
        <v>0</v>
      </c>
      <c r="I166" s="448">
        <f aca="true" t="shared" si="199" ref="I166">O166/$K$4</f>
        <v>0</v>
      </c>
      <c r="J166" s="447">
        <f aca="true" t="shared" si="200" ref="J166">I166*F166</f>
        <v>0</v>
      </c>
      <c r="K166" s="449">
        <f aca="true" t="shared" si="201" ref="K166">H166+J166</f>
        <v>0</v>
      </c>
      <c r="L166" s="450">
        <f aca="true" t="shared" si="202" ref="L166">K166/F166</f>
        <v>0</v>
      </c>
      <c r="M166" s="344"/>
      <c r="N166" s="451">
        <v>0</v>
      </c>
      <c r="O166" s="278">
        <v>0</v>
      </c>
      <c r="P166" s="16"/>
      <c r="Q166" s="256"/>
      <c r="R166" s="260"/>
    </row>
    <row r="167" spans="1:18" ht="15.75">
      <c r="A167" s="169">
        <f aca="true" t="shared" si="203" ref="A167:A168">A166+1</f>
        <v>134</v>
      </c>
      <c r="B167" s="279"/>
      <c r="C167" s="247" t="s">
        <v>209</v>
      </c>
      <c r="D167" s="301" t="s">
        <v>64</v>
      </c>
      <c r="E167" s="302">
        <v>1</v>
      </c>
      <c r="F167" s="302">
        <v>1</v>
      </c>
      <c r="G167" s="424">
        <f aca="true" t="shared" si="204" ref="G167:G168">N167/$K$4</f>
        <v>0</v>
      </c>
      <c r="H167" s="425">
        <f aca="true" t="shared" si="205" ref="H167:H168">G167*F167</f>
        <v>0</v>
      </c>
      <c r="I167" s="426">
        <f aca="true" t="shared" si="206" ref="I167:I168">O167/$K$4</f>
        <v>0</v>
      </c>
      <c r="J167" s="425">
        <f aca="true" t="shared" si="207" ref="J167:J168">I167*F167</f>
        <v>0</v>
      </c>
      <c r="K167" s="427">
        <f aca="true" t="shared" si="208" ref="K167:K168">H167+J167</f>
        <v>0</v>
      </c>
      <c r="L167" s="428">
        <f aca="true" t="shared" si="209" ref="L167:L168">K167/F167</f>
        <v>0</v>
      </c>
      <c r="M167" s="344"/>
      <c r="N167" s="451">
        <v>0</v>
      </c>
      <c r="O167" s="278">
        <v>0</v>
      </c>
      <c r="P167" s="16"/>
      <c r="Q167" s="256"/>
      <c r="R167" s="260"/>
    </row>
    <row r="168" spans="1:18" ht="16.5" thickBot="1">
      <c r="A168" s="312">
        <f t="shared" si="203"/>
        <v>135</v>
      </c>
      <c r="B168" s="303"/>
      <c r="C168" s="430" t="s">
        <v>192</v>
      </c>
      <c r="D168" s="431"/>
      <c r="E168" s="313">
        <v>1</v>
      </c>
      <c r="F168" s="313">
        <v>20</v>
      </c>
      <c r="G168" s="432">
        <f t="shared" si="204"/>
        <v>0</v>
      </c>
      <c r="H168" s="433">
        <f t="shared" si="205"/>
        <v>0</v>
      </c>
      <c r="I168" s="434">
        <f t="shared" si="206"/>
        <v>0</v>
      </c>
      <c r="J168" s="433">
        <f t="shared" si="207"/>
        <v>0</v>
      </c>
      <c r="K168" s="435">
        <f t="shared" si="208"/>
        <v>0</v>
      </c>
      <c r="L168" s="436">
        <f t="shared" si="209"/>
        <v>0</v>
      </c>
      <c r="M168" s="344"/>
      <c r="N168" s="451">
        <v>0</v>
      </c>
      <c r="O168" s="278">
        <v>0</v>
      </c>
      <c r="P168" s="16"/>
      <c r="Q168" s="256"/>
      <c r="R168" s="260"/>
    </row>
    <row r="169" spans="1:18" ht="16.5" thickBot="1">
      <c r="A169" s="326"/>
      <c r="B169" s="327"/>
      <c r="C169" s="338" t="s">
        <v>123</v>
      </c>
      <c r="D169" s="458"/>
      <c r="E169" s="341"/>
      <c r="F169" s="341"/>
      <c r="G169" s="342"/>
      <c r="H169" s="438"/>
      <c r="I169" s="439"/>
      <c r="J169" s="438"/>
      <c r="K169" s="440"/>
      <c r="L169" s="441"/>
      <c r="M169" s="344"/>
      <c r="N169" s="442"/>
      <c r="O169" s="443"/>
      <c r="P169" s="16"/>
      <c r="Q169" s="256"/>
      <c r="R169" s="260"/>
    </row>
    <row r="170" spans="1:18" ht="15.75">
      <c r="A170" s="319">
        <f>A168+1</f>
        <v>136</v>
      </c>
      <c r="B170" s="320"/>
      <c r="C170" s="339" t="s">
        <v>124</v>
      </c>
      <c r="D170" s="459" t="s">
        <v>65</v>
      </c>
      <c r="E170" s="340">
        <v>1</v>
      </c>
      <c r="F170" s="340">
        <v>2</v>
      </c>
      <c r="G170" s="446">
        <f aca="true" t="shared" si="210" ref="G170">N170/$K$4</f>
        <v>0</v>
      </c>
      <c r="H170" s="447">
        <f aca="true" t="shared" si="211" ref="H170">G170*F170</f>
        <v>0</v>
      </c>
      <c r="I170" s="448">
        <f aca="true" t="shared" si="212" ref="I170">O170/$K$4</f>
        <v>0</v>
      </c>
      <c r="J170" s="447">
        <f aca="true" t="shared" si="213" ref="J170">I170*F170</f>
        <v>0</v>
      </c>
      <c r="K170" s="449">
        <f aca="true" t="shared" si="214" ref="K170">H170+J170</f>
        <v>0</v>
      </c>
      <c r="L170" s="450">
        <f aca="true" t="shared" si="215" ref="L170">K170/F170</f>
        <v>0</v>
      </c>
      <c r="M170" s="344"/>
      <c r="N170" s="451">
        <v>0</v>
      </c>
      <c r="O170" s="278">
        <v>0</v>
      </c>
      <c r="P170" s="16"/>
      <c r="Q170" s="256"/>
      <c r="R170" s="260"/>
    </row>
    <row r="171" spans="1:18" ht="15.75">
      <c r="A171" s="169">
        <f aca="true" t="shared" si="216" ref="A171:A172">A170+1</f>
        <v>137</v>
      </c>
      <c r="B171" s="279"/>
      <c r="C171" s="247" t="s">
        <v>210</v>
      </c>
      <c r="D171" s="301" t="s">
        <v>64</v>
      </c>
      <c r="E171" s="302">
        <v>1</v>
      </c>
      <c r="F171" s="302">
        <v>2</v>
      </c>
      <c r="G171" s="424">
        <f aca="true" t="shared" si="217" ref="G171:G172">N171/$K$4</f>
        <v>0</v>
      </c>
      <c r="H171" s="425">
        <f aca="true" t="shared" si="218" ref="H171:H172">G171*F171</f>
        <v>0</v>
      </c>
      <c r="I171" s="426">
        <f aca="true" t="shared" si="219" ref="I171:I172">O171/$K$4</f>
        <v>0</v>
      </c>
      <c r="J171" s="425">
        <f aca="true" t="shared" si="220" ref="J171:J172">I171*F171</f>
        <v>0</v>
      </c>
      <c r="K171" s="427">
        <f aca="true" t="shared" si="221" ref="K171:K172">H171+J171</f>
        <v>0</v>
      </c>
      <c r="L171" s="428">
        <f aca="true" t="shared" si="222" ref="L171:L172">K171/F171</f>
        <v>0</v>
      </c>
      <c r="M171" s="344"/>
      <c r="N171" s="451">
        <v>0</v>
      </c>
      <c r="O171" s="278">
        <v>0</v>
      </c>
      <c r="P171" s="16"/>
      <c r="Q171" s="256"/>
      <c r="R171" s="260"/>
    </row>
    <row r="172" spans="1:18" ht="16.5" thickBot="1">
      <c r="A172" s="312">
        <f t="shared" si="216"/>
        <v>138</v>
      </c>
      <c r="B172" s="303"/>
      <c r="C172" s="430" t="s">
        <v>192</v>
      </c>
      <c r="D172" s="431"/>
      <c r="E172" s="313">
        <v>1</v>
      </c>
      <c r="F172" s="313">
        <v>20</v>
      </c>
      <c r="G172" s="432">
        <f t="shared" si="217"/>
        <v>0</v>
      </c>
      <c r="H172" s="433">
        <f t="shared" si="218"/>
        <v>0</v>
      </c>
      <c r="I172" s="434">
        <f t="shared" si="219"/>
        <v>0</v>
      </c>
      <c r="J172" s="433">
        <f t="shared" si="220"/>
        <v>0</v>
      </c>
      <c r="K172" s="435">
        <f t="shared" si="221"/>
        <v>0</v>
      </c>
      <c r="L172" s="436">
        <f t="shared" si="222"/>
        <v>0</v>
      </c>
      <c r="M172" s="344"/>
      <c r="N172" s="451">
        <v>0</v>
      </c>
      <c r="O172" s="278">
        <v>0</v>
      </c>
      <c r="P172" s="16"/>
      <c r="Q172" s="256"/>
      <c r="R172" s="260"/>
    </row>
    <row r="173" spans="1:18" ht="16.5" thickBot="1">
      <c r="A173" s="326"/>
      <c r="B173" s="327"/>
      <c r="C173" s="338" t="s">
        <v>125</v>
      </c>
      <c r="D173" s="458"/>
      <c r="E173" s="341"/>
      <c r="F173" s="341"/>
      <c r="G173" s="342"/>
      <c r="H173" s="438"/>
      <c r="I173" s="439"/>
      <c r="J173" s="438"/>
      <c r="K173" s="440"/>
      <c r="L173" s="441"/>
      <c r="M173" s="344"/>
      <c r="N173" s="442"/>
      <c r="O173" s="443"/>
      <c r="P173" s="16"/>
      <c r="Q173" s="256"/>
      <c r="R173" s="260"/>
    </row>
    <row r="174" spans="1:18" ht="15.75">
      <c r="A174" s="319">
        <f>A172+1</f>
        <v>139</v>
      </c>
      <c r="B174" s="320"/>
      <c r="C174" s="339" t="s">
        <v>126</v>
      </c>
      <c r="D174" s="459" t="s">
        <v>65</v>
      </c>
      <c r="E174" s="340">
        <v>1</v>
      </c>
      <c r="F174" s="340">
        <v>1</v>
      </c>
      <c r="G174" s="446">
        <f aca="true" t="shared" si="223" ref="G174">N174/$K$4</f>
        <v>0</v>
      </c>
      <c r="H174" s="447">
        <f aca="true" t="shared" si="224" ref="H174">G174*F174</f>
        <v>0</v>
      </c>
      <c r="I174" s="448">
        <f aca="true" t="shared" si="225" ref="I174">O174/$K$4</f>
        <v>0</v>
      </c>
      <c r="J174" s="447">
        <f aca="true" t="shared" si="226" ref="J174">I174*F174</f>
        <v>0</v>
      </c>
      <c r="K174" s="449">
        <f aca="true" t="shared" si="227" ref="K174">H174+J174</f>
        <v>0</v>
      </c>
      <c r="L174" s="450">
        <f aca="true" t="shared" si="228" ref="L174">K174/F174</f>
        <v>0</v>
      </c>
      <c r="M174" s="344"/>
      <c r="N174" s="451">
        <v>0</v>
      </c>
      <c r="O174" s="278">
        <v>0</v>
      </c>
      <c r="P174" s="16"/>
      <c r="Q174" s="256"/>
      <c r="R174" s="260"/>
    </row>
    <row r="175" spans="1:18" ht="15.75">
      <c r="A175" s="169">
        <f aca="true" t="shared" si="229" ref="A175:A176">A174+1</f>
        <v>140</v>
      </c>
      <c r="B175" s="279"/>
      <c r="C175" s="247" t="s">
        <v>211</v>
      </c>
      <c r="D175" s="301" t="s">
        <v>64</v>
      </c>
      <c r="E175" s="302">
        <v>1</v>
      </c>
      <c r="F175" s="302">
        <v>1</v>
      </c>
      <c r="G175" s="424">
        <f aca="true" t="shared" si="230" ref="G175:G176">N175/$K$4</f>
        <v>0</v>
      </c>
      <c r="H175" s="425">
        <f aca="true" t="shared" si="231" ref="H175:H176">G175*F175</f>
        <v>0</v>
      </c>
      <c r="I175" s="426">
        <f aca="true" t="shared" si="232" ref="I175:I176">O175/$K$4</f>
        <v>0</v>
      </c>
      <c r="J175" s="425">
        <f aca="true" t="shared" si="233" ref="J175:J176">I175*F175</f>
        <v>0</v>
      </c>
      <c r="K175" s="427">
        <f aca="true" t="shared" si="234" ref="K175:K176">H175+J175</f>
        <v>0</v>
      </c>
      <c r="L175" s="428">
        <f aca="true" t="shared" si="235" ref="L175:L176">K175/F175</f>
        <v>0</v>
      </c>
      <c r="M175" s="344"/>
      <c r="N175" s="451">
        <v>0</v>
      </c>
      <c r="O175" s="278">
        <v>0</v>
      </c>
      <c r="P175" s="16"/>
      <c r="Q175" s="256"/>
      <c r="R175" s="260"/>
    </row>
    <row r="176" spans="1:18" ht="16.5" thickBot="1">
      <c r="A176" s="312">
        <f t="shared" si="229"/>
        <v>141</v>
      </c>
      <c r="B176" s="303"/>
      <c r="C176" s="430" t="s">
        <v>192</v>
      </c>
      <c r="D176" s="431"/>
      <c r="E176" s="313">
        <v>1</v>
      </c>
      <c r="F176" s="313">
        <v>8</v>
      </c>
      <c r="G176" s="432">
        <f t="shared" si="230"/>
        <v>0</v>
      </c>
      <c r="H176" s="433">
        <f t="shared" si="231"/>
        <v>0</v>
      </c>
      <c r="I176" s="434">
        <f t="shared" si="232"/>
        <v>0</v>
      </c>
      <c r="J176" s="433">
        <f t="shared" si="233"/>
        <v>0</v>
      </c>
      <c r="K176" s="435">
        <f t="shared" si="234"/>
        <v>0</v>
      </c>
      <c r="L176" s="436">
        <f t="shared" si="235"/>
        <v>0</v>
      </c>
      <c r="M176" s="344"/>
      <c r="N176" s="451">
        <v>0</v>
      </c>
      <c r="O176" s="278">
        <v>0</v>
      </c>
      <c r="P176" s="16"/>
      <c r="Q176" s="256"/>
      <c r="R176" s="260"/>
    </row>
    <row r="177" spans="1:18" ht="16.5" thickBot="1">
      <c r="A177" s="326"/>
      <c r="B177" s="327"/>
      <c r="C177" s="338" t="s">
        <v>130</v>
      </c>
      <c r="D177" s="458"/>
      <c r="E177" s="341"/>
      <c r="F177" s="341"/>
      <c r="G177" s="342"/>
      <c r="H177" s="438"/>
      <c r="I177" s="439"/>
      <c r="J177" s="438"/>
      <c r="K177" s="440"/>
      <c r="L177" s="441"/>
      <c r="M177" s="344"/>
      <c r="N177" s="442"/>
      <c r="O177" s="443"/>
      <c r="P177" s="16"/>
      <c r="Q177" s="256"/>
      <c r="R177" s="260"/>
    </row>
    <row r="178" spans="1:18" ht="15.75">
      <c r="A178" s="319">
        <f>A176+1</f>
        <v>142</v>
      </c>
      <c r="B178" s="320"/>
      <c r="C178" s="339" t="s">
        <v>131</v>
      </c>
      <c r="D178" s="459" t="s">
        <v>64</v>
      </c>
      <c r="E178" s="340">
        <v>1</v>
      </c>
      <c r="F178" s="340">
        <v>1</v>
      </c>
      <c r="G178" s="446">
        <f aca="true" t="shared" si="236" ref="G178">N178/$K$4</f>
        <v>0</v>
      </c>
      <c r="H178" s="447">
        <f aca="true" t="shared" si="237" ref="H178">G178*F178</f>
        <v>0</v>
      </c>
      <c r="I178" s="448">
        <f aca="true" t="shared" si="238" ref="I178">O178/$K$4</f>
        <v>0</v>
      </c>
      <c r="J178" s="447">
        <f aca="true" t="shared" si="239" ref="J178">I178*F178</f>
        <v>0</v>
      </c>
      <c r="K178" s="449">
        <f aca="true" t="shared" si="240" ref="K178">H178+J178</f>
        <v>0</v>
      </c>
      <c r="L178" s="450">
        <f aca="true" t="shared" si="241" ref="L178">K178/F178</f>
        <v>0</v>
      </c>
      <c r="M178" s="344"/>
      <c r="N178" s="451">
        <v>0</v>
      </c>
      <c r="O178" s="278">
        <v>0</v>
      </c>
      <c r="P178" s="16"/>
      <c r="Q178" s="256"/>
      <c r="R178" s="260"/>
    </row>
    <row r="179" spans="1:18" ht="18.6" customHeight="1">
      <c r="A179" s="169">
        <f aca="true" t="shared" si="242" ref="A179:A185">A178+1</f>
        <v>143</v>
      </c>
      <c r="B179" s="279"/>
      <c r="C179" s="247" t="s">
        <v>132</v>
      </c>
      <c r="D179" s="301" t="s">
        <v>140</v>
      </c>
      <c r="E179" s="302">
        <v>1</v>
      </c>
      <c r="F179" s="302">
        <v>60</v>
      </c>
      <c r="G179" s="424">
        <f aca="true" t="shared" si="243" ref="G179:G185">N179/$K$4</f>
        <v>0</v>
      </c>
      <c r="H179" s="425">
        <f aca="true" t="shared" si="244" ref="H179:H185">G179*F179</f>
        <v>0</v>
      </c>
      <c r="I179" s="426">
        <f aca="true" t="shared" si="245" ref="I179:I185">O179/$K$4</f>
        <v>0</v>
      </c>
      <c r="J179" s="425">
        <f aca="true" t="shared" si="246" ref="J179:J185">I179*F179</f>
        <v>0</v>
      </c>
      <c r="K179" s="427">
        <f aca="true" t="shared" si="247" ref="K179:K185">H179+J179</f>
        <v>0</v>
      </c>
      <c r="L179" s="428">
        <f aca="true" t="shared" si="248" ref="L179:L185">K179/F179</f>
        <v>0</v>
      </c>
      <c r="M179" s="344"/>
      <c r="N179" s="451">
        <v>0</v>
      </c>
      <c r="O179" s="278">
        <v>0</v>
      </c>
      <c r="P179" s="16"/>
      <c r="Q179" s="256"/>
      <c r="R179" s="260"/>
    </row>
    <row r="180" spans="1:18" ht="15.75">
      <c r="A180" s="169">
        <f t="shared" si="242"/>
        <v>144</v>
      </c>
      <c r="B180" s="279"/>
      <c r="C180" s="247" t="s">
        <v>133</v>
      </c>
      <c r="D180" s="301" t="s">
        <v>64</v>
      </c>
      <c r="E180" s="302">
        <v>1</v>
      </c>
      <c r="F180" s="302">
        <v>1</v>
      </c>
      <c r="G180" s="424">
        <f t="shared" si="243"/>
        <v>0</v>
      </c>
      <c r="H180" s="425">
        <f t="shared" si="244"/>
        <v>0</v>
      </c>
      <c r="I180" s="426">
        <f t="shared" si="245"/>
        <v>0</v>
      </c>
      <c r="J180" s="425">
        <f t="shared" si="246"/>
        <v>0</v>
      </c>
      <c r="K180" s="427">
        <f t="shared" si="247"/>
        <v>0</v>
      </c>
      <c r="L180" s="428">
        <f t="shared" si="248"/>
        <v>0</v>
      </c>
      <c r="M180" s="344"/>
      <c r="N180" s="451">
        <v>0</v>
      </c>
      <c r="O180" s="278">
        <v>0</v>
      </c>
      <c r="P180" s="16"/>
      <c r="Q180" s="256"/>
      <c r="R180" s="260"/>
    </row>
    <row r="181" spans="1:18" ht="15.75">
      <c r="A181" s="169">
        <f t="shared" si="242"/>
        <v>145</v>
      </c>
      <c r="B181" s="279"/>
      <c r="C181" s="247" t="s">
        <v>134</v>
      </c>
      <c r="D181" s="301" t="s">
        <v>64</v>
      </c>
      <c r="E181" s="302">
        <v>1</v>
      </c>
      <c r="F181" s="302">
        <v>2</v>
      </c>
      <c r="G181" s="424">
        <f t="shared" si="243"/>
        <v>0</v>
      </c>
      <c r="H181" s="425">
        <f t="shared" si="244"/>
        <v>0</v>
      </c>
      <c r="I181" s="426">
        <f t="shared" si="245"/>
        <v>0</v>
      </c>
      <c r="J181" s="425">
        <f t="shared" si="246"/>
        <v>0</v>
      </c>
      <c r="K181" s="427">
        <f t="shared" si="247"/>
        <v>0</v>
      </c>
      <c r="L181" s="428">
        <f t="shared" si="248"/>
        <v>0</v>
      </c>
      <c r="M181" s="344"/>
      <c r="N181" s="451">
        <v>0</v>
      </c>
      <c r="O181" s="278">
        <v>0</v>
      </c>
      <c r="P181" s="16"/>
      <c r="Q181" s="256"/>
      <c r="R181" s="260"/>
    </row>
    <row r="182" spans="1:18" ht="15.75">
      <c r="A182" s="169">
        <f t="shared" si="242"/>
        <v>146</v>
      </c>
      <c r="B182" s="279"/>
      <c r="C182" s="247" t="s">
        <v>135</v>
      </c>
      <c r="D182" s="301" t="s">
        <v>24</v>
      </c>
      <c r="E182" s="302">
        <v>1</v>
      </c>
      <c r="F182" s="302">
        <v>1</v>
      </c>
      <c r="G182" s="424">
        <f t="shared" si="243"/>
        <v>0</v>
      </c>
      <c r="H182" s="425">
        <f t="shared" si="244"/>
        <v>0</v>
      </c>
      <c r="I182" s="426">
        <f t="shared" si="245"/>
        <v>0</v>
      </c>
      <c r="J182" s="425">
        <f t="shared" si="246"/>
        <v>0</v>
      </c>
      <c r="K182" s="427">
        <f t="shared" si="247"/>
        <v>0</v>
      </c>
      <c r="L182" s="428">
        <f t="shared" si="248"/>
        <v>0</v>
      </c>
      <c r="M182" s="344"/>
      <c r="N182" s="451">
        <v>0</v>
      </c>
      <c r="O182" s="278">
        <v>0</v>
      </c>
      <c r="P182" s="16"/>
      <c r="Q182" s="256"/>
      <c r="R182" s="260"/>
    </row>
    <row r="183" spans="1:18" ht="15.75">
      <c r="A183" s="169">
        <f t="shared" si="242"/>
        <v>147</v>
      </c>
      <c r="B183" s="279"/>
      <c r="C183" s="247" t="s">
        <v>136</v>
      </c>
      <c r="D183" s="301" t="s">
        <v>24</v>
      </c>
      <c r="E183" s="302">
        <v>1</v>
      </c>
      <c r="F183" s="302">
        <v>2</v>
      </c>
      <c r="G183" s="424">
        <f t="shared" si="243"/>
        <v>0</v>
      </c>
      <c r="H183" s="425">
        <f t="shared" si="244"/>
        <v>0</v>
      </c>
      <c r="I183" s="426">
        <f t="shared" si="245"/>
        <v>0</v>
      </c>
      <c r="J183" s="425">
        <f t="shared" si="246"/>
        <v>0</v>
      </c>
      <c r="K183" s="427">
        <f t="shared" si="247"/>
        <v>0</v>
      </c>
      <c r="L183" s="428">
        <f t="shared" si="248"/>
        <v>0</v>
      </c>
      <c r="M183" s="344"/>
      <c r="N183" s="451">
        <v>0</v>
      </c>
      <c r="O183" s="278">
        <v>0</v>
      </c>
      <c r="P183" s="16"/>
      <c r="Q183" s="256"/>
      <c r="R183" s="260"/>
    </row>
    <row r="184" spans="1:18" ht="15.75">
      <c r="A184" s="169">
        <f t="shared" si="242"/>
        <v>148</v>
      </c>
      <c r="B184" s="279"/>
      <c r="C184" s="247" t="s">
        <v>137</v>
      </c>
      <c r="D184" s="301" t="s">
        <v>24</v>
      </c>
      <c r="E184" s="302">
        <v>1</v>
      </c>
      <c r="F184" s="302">
        <v>1</v>
      </c>
      <c r="G184" s="424">
        <f t="shared" si="243"/>
        <v>0</v>
      </c>
      <c r="H184" s="425">
        <f t="shared" si="244"/>
        <v>0</v>
      </c>
      <c r="I184" s="426">
        <f t="shared" si="245"/>
        <v>0</v>
      </c>
      <c r="J184" s="425">
        <f t="shared" si="246"/>
        <v>0</v>
      </c>
      <c r="K184" s="427">
        <f t="shared" si="247"/>
        <v>0</v>
      </c>
      <c r="L184" s="428">
        <f t="shared" si="248"/>
        <v>0</v>
      </c>
      <c r="M184" s="344"/>
      <c r="N184" s="451">
        <v>0</v>
      </c>
      <c r="O184" s="278">
        <v>0</v>
      </c>
      <c r="P184" s="16"/>
      <c r="Q184" s="256"/>
      <c r="R184" s="260"/>
    </row>
    <row r="185" spans="1:18" ht="16.2" thickBot="1">
      <c r="A185" s="312">
        <f t="shared" si="242"/>
        <v>149</v>
      </c>
      <c r="B185" s="303"/>
      <c r="C185" s="430" t="s">
        <v>138</v>
      </c>
      <c r="D185" s="431" t="s">
        <v>24</v>
      </c>
      <c r="E185" s="313">
        <v>1</v>
      </c>
      <c r="F185" s="313">
        <v>1</v>
      </c>
      <c r="G185" s="432">
        <f t="shared" si="243"/>
        <v>0</v>
      </c>
      <c r="H185" s="433">
        <f t="shared" si="244"/>
        <v>0</v>
      </c>
      <c r="I185" s="434">
        <f t="shared" si="245"/>
        <v>0</v>
      </c>
      <c r="J185" s="433">
        <f t="shared" si="246"/>
        <v>0</v>
      </c>
      <c r="K185" s="435">
        <f t="shared" si="247"/>
        <v>0</v>
      </c>
      <c r="L185" s="436">
        <f t="shared" si="248"/>
        <v>0</v>
      </c>
      <c r="M185" s="344"/>
      <c r="N185" s="451">
        <v>0</v>
      </c>
      <c r="O185" s="278">
        <v>0</v>
      </c>
      <c r="P185" s="16"/>
      <c r="Q185" s="256"/>
      <c r="R185" s="260"/>
    </row>
    <row r="186" spans="1:18" ht="16.2" thickBot="1">
      <c r="A186" s="326"/>
      <c r="B186" s="327"/>
      <c r="C186" s="338" t="s">
        <v>139</v>
      </c>
      <c r="D186" s="458"/>
      <c r="E186" s="341"/>
      <c r="F186" s="341"/>
      <c r="G186" s="342"/>
      <c r="H186" s="438"/>
      <c r="I186" s="439"/>
      <c r="J186" s="438"/>
      <c r="K186" s="440"/>
      <c r="L186" s="441"/>
      <c r="M186" s="344"/>
      <c r="N186" s="442"/>
      <c r="O186" s="443"/>
      <c r="P186" s="16"/>
      <c r="Q186" s="256"/>
      <c r="R186" s="260"/>
    </row>
    <row r="187" spans="1:18" ht="15.75">
      <c r="A187" s="319">
        <f>A178+1</f>
        <v>143</v>
      </c>
      <c r="B187" s="320"/>
      <c r="C187" s="339" t="s">
        <v>141</v>
      </c>
      <c r="D187" s="459" t="s">
        <v>64</v>
      </c>
      <c r="E187" s="340">
        <v>1</v>
      </c>
      <c r="F187" s="340">
        <v>1</v>
      </c>
      <c r="G187" s="446">
        <f aca="true" t="shared" si="249" ref="G187:G192">N187/$K$4</f>
        <v>0</v>
      </c>
      <c r="H187" s="447">
        <f aca="true" t="shared" si="250" ref="H187:H192">G187*F187</f>
        <v>0</v>
      </c>
      <c r="I187" s="448">
        <f aca="true" t="shared" si="251" ref="I187:I192">O187/$K$4</f>
        <v>0</v>
      </c>
      <c r="J187" s="447">
        <f aca="true" t="shared" si="252" ref="J187:J192">I187*F187</f>
        <v>0</v>
      </c>
      <c r="K187" s="449">
        <f aca="true" t="shared" si="253" ref="K187:K192">H187+J187</f>
        <v>0</v>
      </c>
      <c r="L187" s="450">
        <f aca="true" t="shared" si="254" ref="L187:L192">K187/F187</f>
        <v>0</v>
      </c>
      <c r="M187" s="344"/>
      <c r="N187" s="451">
        <v>0</v>
      </c>
      <c r="O187" s="278">
        <v>0</v>
      </c>
      <c r="P187" s="16"/>
      <c r="Q187" s="256"/>
      <c r="R187" s="260"/>
    </row>
    <row r="188" spans="1:18" ht="18.6" customHeight="1">
      <c r="A188" s="169">
        <f aca="true" t="shared" si="255" ref="A188:A192">A187+1</f>
        <v>144</v>
      </c>
      <c r="B188" s="279"/>
      <c r="C188" s="247" t="s">
        <v>132</v>
      </c>
      <c r="D188" s="301" t="s">
        <v>140</v>
      </c>
      <c r="E188" s="302">
        <v>1</v>
      </c>
      <c r="F188" s="302">
        <v>12</v>
      </c>
      <c r="G188" s="424">
        <f t="shared" si="249"/>
        <v>0</v>
      </c>
      <c r="H188" s="425">
        <f t="shared" si="250"/>
        <v>0</v>
      </c>
      <c r="I188" s="426">
        <f t="shared" si="251"/>
        <v>0</v>
      </c>
      <c r="J188" s="425">
        <f t="shared" si="252"/>
        <v>0</v>
      </c>
      <c r="K188" s="427">
        <f t="shared" si="253"/>
        <v>0</v>
      </c>
      <c r="L188" s="428">
        <f t="shared" si="254"/>
        <v>0</v>
      </c>
      <c r="M188" s="344"/>
      <c r="N188" s="451">
        <v>0</v>
      </c>
      <c r="O188" s="278">
        <v>0</v>
      </c>
      <c r="P188" s="16"/>
      <c r="Q188" s="256"/>
      <c r="R188" s="260"/>
    </row>
    <row r="189" spans="1:18" ht="15.75">
      <c r="A189" s="169">
        <f t="shared" si="255"/>
        <v>145</v>
      </c>
      <c r="B189" s="279"/>
      <c r="C189" s="247" t="s">
        <v>142</v>
      </c>
      <c r="D189" s="301" t="s">
        <v>64</v>
      </c>
      <c r="E189" s="302">
        <v>1</v>
      </c>
      <c r="F189" s="302">
        <v>1</v>
      </c>
      <c r="G189" s="424">
        <f t="shared" si="249"/>
        <v>0</v>
      </c>
      <c r="H189" s="425">
        <f t="shared" si="250"/>
        <v>0</v>
      </c>
      <c r="I189" s="426">
        <f t="shared" si="251"/>
        <v>0</v>
      </c>
      <c r="J189" s="425">
        <f t="shared" si="252"/>
        <v>0</v>
      </c>
      <c r="K189" s="427">
        <f t="shared" si="253"/>
        <v>0</v>
      </c>
      <c r="L189" s="428">
        <f t="shared" si="254"/>
        <v>0</v>
      </c>
      <c r="M189" s="344"/>
      <c r="N189" s="451">
        <v>0</v>
      </c>
      <c r="O189" s="278">
        <v>0</v>
      </c>
      <c r="P189" s="16"/>
      <c r="Q189" s="256"/>
      <c r="R189" s="260"/>
    </row>
    <row r="190" spans="1:18" ht="15.75">
      <c r="A190" s="169">
        <f t="shared" si="255"/>
        <v>146</v>
      </c>
      <c r="B190" s="279"/>
      <c r="C190" s="247" t="s">
        <v>143</v>
      </c>
      <c r="D190" s="301" t="s">
        <v>24</v>
      </c>
      <c r="E190" s="302">
        <v>1</v>
      </c>
      <c r="F190" s="302">
        <v>1</v>
      </c>
      <c r="G190" s="424">
        <f t="shared" si="249"/>
        <v>0</v>
      </c>
      <c r="H190" s="425">
        <f t="shared" si="250"/>
        <v>0</v>
      </c>
      <c r="I190" s="426">
        <f t="shared" si="251"/>
        <v>0</v>
      </c>
      <c r="J190" s="425">
        <f t="shared" si="252"/>
        <v>0</v>
      </c>
      <c r="K190" s="427">
        <f t="shared" si="253"/>
        <v>0</v>
      </c>
      <c r="L190" s="428">
        <f t="shared" si="254"/>
        <v>0</v>
      </c>
      <c r="M190" s="344"/>
      <c r="N190" s="451">
        <v>0</v>
      </c>
      <c r="O190" s="278">
        <v>0</v>
      </c>
      <c r="P190" s="16"/>
      <c r="Q190" s="256"/>
      <c r="R190" s="260"/>
    </row>
    <row r="191" spans="1:18" ht="15.75">
      <c r="A191" s="169">
        <f t="shared" si="255"/>
        <v>147</v>
      </c>
      <c r="B191" s="279"/>
      <c r="C191" s="247" t="s">
        <v>144</v>
      </c>
      <c r="D191" s="301" t="s">
        <v>24</v>
      </c>
      <c r="E191" s="302">
        <v>1</v>
      </c>
      <c r="F191" s="302">
        <v>1</v>
      </c>
      <c r="G191" s="424">
        <f t="shared" si="249"/>
        <v>0</v>
      </c>
      <c r="H191" s="425">
        <f t="shared" si="250"/>
        <v>0</v>
      </c>
      <c r="I191" s="426">
        <f t="shared" si="251"/>
        <v>0</v>
      </c>
      <c r="J191" s="425">
        <f t="shared" si="252"/>
        <v>0</v>
      </c>
      <c r="K191" s="427">
        <f t="shared" si="253"/>
        <v>0</v>
      </c>
      <c r="L191" s="428">
        <f t="shared" si="254"/>
        <v>0</v>
      </c>
      <c r="M191" s="344"/>
      <c r="N191" s="451">
        <v>0</v>
      </c>
      <c r="O191" s="278">
        <v>0</v>
      </c>
      <c r="P191" s="16"/>
      <c r="Q191" s="256"/>
      <c r="R191" s="260"/>
    </row>
    <row r="192" spans="1:18" ht="16.2" thickBot="1">
      <c r="A192" s="253">
        <f t="shared" si="255"/>
        <v>148</v>
      </c>
      <c r="B192" s="409"/>
      <c r="C192" s="461" t="s">
        <v>145</v>
      </c>
      <c r="D192" s="462" t="s">
        <v>24</v>
      </c>
      <c r="E192" s="411">
        <v>1</v>
      </c>
      <c r="F192" s="411">
        <v>1</v>
      </c>
      <c r="G192" s="463">
        <f t="shared" si="249"/>
        <v>0</v>
      </c>
      <c r="H192" s="464">
        <f t="shared" si="250"/>
        <v>0</v>
      </c>
      <c r="I192" s="465">
        <f t="shared" si="251"/>
        <v>0</v>
      </c>
      <c r="J192" s="464">
        <f t="shared" si="252"/>
        <v>0</v>
      </c>
      <c r="K192" s="466">
        <f t="shared" si="253"/>
        <v>0</v>
      </c>
      <c r="L192" s="467">
        <f t="shared" si="254"/>
        <v>0</v>
      </c>
      <c r="M192" s="344"/>
      <c r="N192" s="451">
        <v>0</v>
      </c>
      <c r="O192" s="278">
        <v>0</v>
      </c>
      <c r="P192" s="16"/>
      <c r="Q192" s="256"/>
      <c r="R192" s="260"/>
    </row>
    <row r="193" spans="1:18" ht="16.2" thickBot="1">
      <c r="A193" s="326"/>
      <c r="B193" s="327"/>
      <c r="C193" s="338" t="s">
        <v>430</v>
      </c>
      <c r="D193" s="458"/>
      <c r="E193" s="341"/>
      <c r="F193" s="341"/>
      <c r="G193" s="342"/>
      <c r="H193" s="438"/>
      <c r="I193" s="439"/>
      <c r="J193" s="438"/>
      <c r="K193" s="440"/>
      <c r="L193" s="441"/>
      <c r="M193" s="344"/>
      <c r="N193" s="442"/>
      <c r="O193" s="443"/>
      <c r="P193" s="16"/>
      <c r="Q193" s="256"/>
      <c r="R193" s="260"/>
    </row>
    <row r="194" spans="1:18" ht="15.75">
      <c r="A194" s="319">
        <f>A192+1</f>
        <v>149</v>
      </c>
      <c r="B194" s="320"/>
      <c r="C194" s="247" t="s">
        <v>435</v>
      </c>
      <c r="D194" s="459" t="s">
        <v>24</v>
      </c>
      <c r="E194" s="340">
        <v>1</v>
      </c>
      <c r="F194" s="340">
        <v>1</v>
      </c>
      <c r="G194" s="446">
        <f aca="true" t="shared" si="256" ref="G194">N194/$K$4</f>
        <v>0</v>
      </c>
      <c r="H194" s="447">
        <f aca="true" t="shared" si="257" ref="H194">G194*F194</f>
        <v>0</v>
      </c>
      <c r="I194" s="448">
        <f aca="true" t="shared" si="258" ref="I194">O194/$K$4</f>
        <v>0</v>
      </c>
      <c r="J194" s="447">
        <f aca="true" t="shared" si="259" ref="J194">I194*F194</f>
        <v>0</v>
      </c>
      <c r="K194" s="449">
        <f aca="true" t="shared" si="260" ref="K194">H194+J194</f>
        <v>0</v>
      </c>
      <c r="L194" s="450">
        <f aca="true" t="shared" si="261" ref="L194">K194/F194</f>
        <v>0</v>
      </c>
      <c r="M194" s="344"/>
      <c r="N194" s="451">
        <v>0</v>
      </c>
      <c r="O194" s="278">
        <v>0</v>
      </c>
      <c r="P194" s="16"/>
      <c r="Q194" s="256"/>
      <c r="R194" s="260"/>
    </row>
    <row r="195" spans="1:18" ht="15.75">
      <c r="A195" s="169">
        <f aca="true" t="shared" si="262" ref="A195:A200">A194+1</f>
        <v>150</v>
      </c>
      <c r="B195" s="279"/>
      <c r="C195" s="247" t="s">
        <v>434</v>
      </c>
      <c r="D195" s="301" t="s">
        <v>24</v>
      </c>
      <c r="E195" s="302">
        <v>1</v>
      </c>
      <c r="F195" s="302">
        <v>1</v>
      </c>
      <c r="G195" s="424">
        <f>N195/$K$4</f>
        <v>0</v>
      </c>
      <c r="H195" s="425">
        <f>G195*F195</f>
        <v>0</v>
      </c>
      <c r="I195" s="426">
        <f>O195/$K$4</f>
        <v>0</v>
      </c>
      <c r="J195" s="425">
        <f>I195*F195</f>
        <v>0</v>
      </c>
      <c r="K195" s="427">
        <f>H195+J195</f>
        <v>0</v>
      </c>
      <c r="L195" s="428">
        <f>K195/F195</f>
        <v>0</v>
      </c>
      <c r="M195" s="344"/>
      <c r="N195" s="451">
        <v>0</v>
      </c>
      <c r="O195" s="278">
        <v>0</v>
      </c>
      <c r="P195" s="16"/>
      <c r="Q195" s="256"/>
      <c r="R195" s="260"/>
    </row>
    <row r="196" spans="1:18" ht="18.6" customHeight="1">
      <c r="A196" s="169">
        <f t="shared" si="262"/>
        <v>151</v>
      </c>
      <c r="B196" s="279"/>
      <c r="C196" s="247" t="s">
        <v>433</v>
      </c>
      <c r="D196" s="301" t="s">
        <v>24</v>
      </c>
      <c r="E196" s="302">
        <v>1</v>
      </c>
      <c r="F196" s="302">
        <v>3</v>
      </c>
      <c r="G196" s="424">
        <f aca="true" t="shared" si="263" ref="G196:G197">N196/$K$4</f>
        <v>0</v>
      </c>
      <c r="H196" s="425">
        <f aca="true" t="shared" si="264" ref="H196:H197">G196*F196</f>
        <v>0</v>
      </c>
      <c r="I196" s="426">
        <f aca="true" t="shared" si="265" ref="I196:I197">O196/$K$4</f>
        <v>0</v>
      </c>
      <c r="J196" s="425">
        <f aca="true" t="shared" si="266" ref="J196:J197">I196*F196</f>
        <v>0</v>
      </c>
      <c r="K196" s="427">
        <f aca="true" t="shared" si="267" ref="K196:K197">H196+J196</f>
        <v>0</v>
      </c>
      <c r="L196" s="428">
        <f aca="true" t="shared" si="268" ref="L196:L197">K196/F196</f>
        <v>0</v>
      </c>
      <c r="M196" s="344"/>
      <c r="N196" s="451">
        <v>0</v>
      </c>
      <c r="O196" s="278">
        <v>0</v>
      </c>
      <c r="P196" s="16"/>
      <c r="Q196" s="256"/>
      <c r="R196" s="260"/>
    </row>
    <row r="197" spans="1:18" ht="15.75">
      <c r="A197" s="169">
        <f t="shared" si="262"/>
        <v>152</v>
      </c>
      <c r="B197" s="279"/>
      <c r="C197" s="247" t="s">
        <v>432</v>
      </c>
      <c r="D197" s="301" t="s">
        <v>24</v>
      </c>
      <c r="E197" s="302">
        <v>1</v>
      </c>
      <c r="F197" s="302">
        <v>4</v>
      </c>
      <c r="G197" s="424">
        <f t="shared" si="263"/>
        <v>0</v>
      </c>
      <c r="H197" s="425">
        <f t="shared" si="264"/>
        <v>0</v>
      </c>
      <c r="I197" s="426">
        <f t="shared" si="265"/>
        <v>0</v>
      </c>
      <c r="J197" s="425">
        <f t="shared" si="266"/>
        <v>0</v>
      </c>
      <c r="K197" s="427">
        <f t="shared" si="267"/>
        <v>0</v>
      </c>
      <c r="L197" s="428">
        <f t="shared" si="268"/>
        <v>0</v>
      </c>
      <c r="M197" s="344"/>
      <c r="N197" s="451">
        <v>0</v>
      </c>
      <c r="O197" s="278">
        <v>0</v>
      </c>
      <c r="P197" s="16"/>
      <c r="Q197" s="256"/>
      <c r="R197" s="260"/>
    </row>
    <row r="198" spans="1:18" ht="15.75">
      <c r="A198" s="169">
        <f t="shared" si="262"/>
        <v>153</v>
      </c>
      <c r="B198" s="279"/>
      <c r="C198" s="247" t="s">
        <v>437</v>
      </c>
      <c r="D198" s="301" t="s">
        <v>24</v>
      </c>
      <c r="E198" s="302">
        <v>1</v>
      </c>
      <c r="F198" s="302">
        <v>2</v>
      </c>
      <c r="G198" s="424">
        <f aca="true" t="shared" si="269" ref="G198">N198/$K$4</f>
        <v>0</v>
      </c>
      <c r="H198" s="425">
        <f aca="true" t="shared" si="270" ref="H198">G198*F198</f>
        <v>0</v>
      </c>
      <c r="I198" s="426">
        <f aca="true" t="shared" si="271" ref="I198">O198/$K$4</f>
        <v>0</v>
      </c>
      <c r="J198" s="425">
        <f aca="true" t="shared" si="272" ref="J198">I198*F198</f>
        <v>0</v>
      </c>
      <c r="K198" s="427">
        <f aca="true" t="shared" si="273" ref="K198">H198+J198</f>
        <v>0</v>
      </c>
      <c r="L198" s="428">
        <f aca="true" t="shared" si="274" ref="L198">K198/F198</f>
        <v>0</v>
      </c>
      <c r="M198" s="344"/>
      <c r="N198" s="451">
        <v>0</v>
      </c>
      <c r="O198" s="278">
        <v>0</v>
      </c>
      <c r="P198" s="16"/>
      <c r="Q198" s="256"/>
      <c r="R198" s="260"/>
    </row>
    <row r="199" spans="1:18" ht="15.75">
      <c r="A199" s="169">
        <f t="shared" si="262"/>
        <v>154</v>
      </c>
      <c r="B199" s="279"/>
      <c r="C199" s="247" t="s">
        <v>431</v>
      </c>
      <c r="D199" s="301" t="s">
        <v>24</v>
      </c>
      <c r="E199" s="302">
        <v>1</v>
      </c>
      <c r="F199" s="302">
        <v>1</v>
      </c>
      <c r="G199" s="424">
        <f>N199/$K$4</f>
        <v>0</v>
      </c>
      <c r="H199" s="425">
        <f>G199*F199</f>
        <v>0</v>
      </c>
      <c r="I199" s="426">
        <f>O199/$K$4</f>
        <v>0</v>
      </c>
      <c r="J199" s="425">
        <f>I199*F199</f>
        <v>0</v>
      </c>
      <c r="K199" s="427">
        <f>H199+J199</f>
        <v>0</v>
      </c>
      <c r="L199" s="428">
        <f>K199/F199</f>
        <v>0</v>
      </c>
      <c r="M199" s="344"/>
      <c r="N199" s="451">
        <v>0</v>
      </c>
      <c r="O199" s="278">
        <v>0</v>
      </c>
      <c r="P199" s="16"/>
      <c r="Q199" s="256"/>
      <c r="R199" s="260"/>
    </row>
    <row r="200" spans="1:18" ht="16.2" thickBot="1">
      <c r="A200" s="253">
        <f t="shared" si="262"/>
        <v>155</v>
      </c>
      <c r="B200" s="409"/>
      <c r="C200" s="247" t="s">
        <v>436</v>
      </c>
      <c r="D200" s="462" t="s">
        <v>24</v>
      </c>
      <c r="E200" s="411">
        <v>1</v>
      </c>
      <c r="F200" s="411">
        <v>2</v>
      </c>
      <c r="G200" s="463">
        <f>N200/$K$4</f>
        <v>0</v>
      </c>
      <c r="H200" s="464">
        <f>G200*F200</f>
        <v>0</v>
      </c>
      <c r="I200" s="465">
        <f>O200/$K$4</f>
        <v>0</v>
      </c>
      <c r="J200" s="464">
        <f>I200*F200</f>
        <v>0</v>
      </c>
      <c r="K200" s="466">
        <f>H200+J200</f>
        <v>0</v>
      </c>
      <c r="L200" s="467">
        <f>K200/F200</f>
        <v>0</v>
      </c>
      <c r="M200" s="344"/>
      <c r="N200" s="451">
        <v>0</v>
      </c>
      <c r="O200" s="278">
        <v>0</v>
      </c>
      <c r="P200" s="16"/>
      <c r="Q200" s="256"/>
      <c r="R200" s="260"/>
    </row>
    <row r="201" spans="3:18" ht="16.2" thickBot="1">
      <c r="C201" s="210"/>
      <c r="G201" s="60"/>
      <c r="H201" s="211">
        <f>SUM(H13:H200)</f>
        <v>0</v>
      </c>
      <c r="I201" s="183"/>
      <c r="J201" s="211">
        <f>SUM(J13:J200)</f>
        <v>0</v>
      </c>
      <c r="K201" s="212"/>
      <c r="N201" s="62"/>
      <c r="O201" s="62"/>
      <c r="Q201" s="62"/>
      <c r="R201" s="62"/>
    </row>
    <row r="202" spans="2:18" ht="16.2" thickBot="1">
      <c r="B202" s="604"/>
      <c r="C202" s="605"/>
      <c r="G202" s="63"/>
      <c r="H202" s="185" t="s">
        <v>52</v>
      </c>
      <c r="I202" s="214">
        <v>0.02</v>
      </c>
      <c r="J202" s="64"/>
      <c r="K202" s="65">
        <f>I202*H201</f>
        <v>0</v>
      </c>
      <c r="N202" s="62"/>
      <c r="O202" s="62"/>
      <c r="Q202" s="62"/>
      <c r="R202" s="62"/>
    </row>
    <row r="203" spans="2:18" ht="16.2" thickBot="1">
      <c r="B203" s="604"/>
      <c r="C203" s="603"/>
      <c r="G203" s="60"/>
      <c r="H203" s="66"/>
      <c r="I203" s="183"/>
      <c r="J203" s="66"/>
      <c r="K203" s="67"/>
      <c r="N203" s="62"/>
      <c r="O203" s="62"/>
      <c r="Q203" s="62"/>
      <c r="R203" s="62"/>
    </row>
    <row r="204" spans="2:18" ht="16.2" thickBot="1">
      <c r="B204" s="604"/>
      <c r="C204" s="606"/>
      <c r="G204" s="63"/>
      <c r="H204" s="64" t="s">
        <v>53</v>
      </c>
      <c r="I204" s="216"/>
      <c r="J204" s="64"/>
      <c r="K204" s="65">
        <f>SUM(K13:K202)</f>
        <v>0</v>
      </c>
      <c r="N204" s="62"/>
      <c r="O204" s="62"/>
      <c r="Q204" s="62"/>
      <c r="R204" s="62"/>
    </row>
    <row r="205" spans="2:18" ht="16.2" thickBot="1">
      <c r="B205" s="604"/>
      <c r="C205" s="606"/>
      <c r="G205" s="68"/>
      <c r="H205" s="69"/>
      <c r="I205" s="217"/>
      <c r="J205" s="69"/>
      <c r="K205" s="70"/>
      <c r="N205" s="62"/>
      <c r="O205" s="62"/>
      <c r="Q205" s="62"/>
      <c r="R205" s="62"/>
    </row>
    <row r="206" spans="7:18" ht="15.75">
      <c r="G206" s="71"/>
      <c r="H206" s="186" t="s">
        <v>54</v>
      </c>
      <c r="I206" s="218">
        <v>0.08</v>
      </c>
      <c r="J206" s="72">
        <v>1</v>
      </c>
      <c r="K206" s="73">
        <f>K204*I206</f>
        <v>0</v>
      </c>
      <c r="N206" s="62"/>
      <c r="O206" s="62"/>
      <c r="Q206" s="62"/>
      <c r="R206" s="62"/>
    </row>
    <row r="207" spans="7:18" ht="16.2" thickBot="1">
      <c r="G207" s="74"/>
      <c r="H207" s="187" t="s">
        <v>55</v>
      </c>
      <c r="I207" s="219"/>
      <c r="J207" s="75"/>
      <c r="K207" s="76">
        <f>K204+K206</f>
        <v>0</v>
      </c>
      <c r="N207" s="62"/>
      <c r="O207" s="62"/>
      <c r="Q207" s="62"/>
      <c r="R207" s="62"/>
    </row>
    <row r="208" spans="7:18" ht="16.2" thickBot="1">
      <c r="G208" s="77"/>
      <c r="H208" s="188"/>
      <c r="I208" s="220"/>
      <c r="J208" s="78"/>
      <c r="K208" s="79"/>
      <c r="N208" s="62"/>
      <c r="O208" s="62"/>
      <c r="Q208" s="62"/>
      <c r="R208" s="62"/>
    </row>
    <row r="209" spans="7:18" ht="15.75">
      <c r="G209" s="80"/>
      <c r="H209" s="186" t="s">
        <v>56</v>
      </c>
      <c r="I209" s="218">
        <v>0.08</v>
      </c>
      <c r="J209" s="72"/>
      <c r="K209" s="73">
        <f>K207*I209</f>
        <v>0</v>
      </c>
      <c r="N209" s="62"/>
      <c r="O209" s="62"/>
      <c r="Q209" s="62"/>
      <c r="R209" s="62"/>
    </row>
    <row r="210" spans="7:18" ht="16.2" thickBot="1">
      <c r="G210" s="74"/>
      <c r="H210" s="187" t="s">
        <v>55</v>
      </c>
      <c r="I210" s="221"/>
      <c r="J210" s="75"/>
      <c r="K210" s="76">
        <f>K207+K209</f>
        <v>0</v>
      </c>
      <c r="N210" s="62"/>
      <c r="O210" s="62"/>
      <c r="Q210" s="62"/>
      <c r="R210" s="62"/>
    </row>
    <row r="211" spans="7:18" ht="16.2" thickBot="1">
      <c r="G211" s="77"/>
      <c r="H211" s="188"/>
      <c r="I211" s="222"/>
      <c r="J211" s="78"/>
      <c r="K211" s="79"/>
      <c r="N211" s="62"/>
      <c r="O211" s="62"/>
      <c r="Q211" s="62"/>
      <c r="R211" s="62"/>
    </row>
    <row r="212" spans="7:18" ht="15.75">
      <c r="G212" s="80"/>
      <c r="H212" s="186" t="s">
        <v>57</v>
      </c>
      <c r="I212" s="218"/>
      <c r="J212" s="72"/>
      <c r="K212" s="73">
        <f>K210*I212</f>
        <v>0</v>
      </c>
      <c r="N212" s="62"/>
      <c r="O212" s="62"/>
      <c r="Q212" s="62"/>
      <c r="R212" s="62"/>
    </row>
    <row r="213" spans="7:18" ht="16.2" thickBot="1">
      <c r="G213" s="74"/>
      <c r="H213" s="187" t="s">
        <v>55</v>
      </c>
      <c r="I213" s="223"/>
      <c r="J213" s="75"/>
      <c r="K213" s="76">
        <f>K210+K212</f>
        <v>0</v>
      </c>
      <c r="N213" s="62"/>
      <c r="O213" s="62"/>
      <c r="Q213" s="62"/>
      <c r="R213" s="62"/>
    </row>
    <row r="214" spans="7:18" ht="16.2" thickBot="1">
      <c r="G214" s="77"/>
      <c r="H214" s="188"/>
      <c r="I214" s="224"/>
      <c r="J214" s="78"/>
      <c r="K214" s="79"/>
      <c r="N214" s="62"/>
      <c r="O214" s="62"/>
      <c r="Q214" s="62"/>
      <c r="R214" s="62"/>
    </row>
    <row r="215" spans="7:18" ht="15.75">
      <c r="G215" s="80"/>
      <c r="H215" s="189" t="s">
        <v>58</v>
      </c>
      <c r="I215" s="218">
        <v>0.18</v>
      </c>
      <c r="J215" s="72"/>
      <c r="K215" s="81">
        <f>K213*I215</f>
        <v>0</v>
      </c>
      <c r="N215" s="62"/>
      <c r="O215" s="62"/>
      <c r="Q215" s="62"/>
      <c r="R215" s="62"/>
    </row>
    <row r="216" spans="7:18" ht="16.2" thickBot="1">
      <c r="G216" s="74"/>
      <c r="H216" s="190" t="s">
        <v>59</v>
      </c>
      <c r="I216" s="219" t="s">
        <v>11</v>
      </c>
      <c r="J216" s="83"/>
      <c r="K216" s="84">
        <f>K213+K215</f>
        <v>0</v>
      </c>
      <c r="N216" s="62"/>
      <c r="O216" s="62"/>
      <c r="Q216" s="62"/>
      <c r="R216" s="62"/>
    </row>
    <row r="217" spans="14:15" ht="15.75">
      <c r="N217" s="62"/>
      <c r="O217" s="62"/>
    </row>
    <row r="218" spans="14:15" ht="15.75">
      <c r="N218" s="62"/>
      <c r="O218" s="62"/>
    </row>
    <row r="219" spans="14:15" ht="15.75">
      <c r="N219" s="62"/>
      <c r="O219" s="62"/>
    </row>
    <row r="220" spans="14:15" ht="15.75">
      <c r="N220" s="62"/>
      <c r="O220" s="62"/>
    </row>
  </sheetData>
  <mergeCells count="23">
    <mergeCell ref="A5:G5"/>
    <mergeCell ref="C1:E1"/>
    <mergeCell ref="A2:C2"/>
    <mergeCell ref="I2:K2"/>
    <mergeCell ref="A3:G3"/>
    <mergeCell ref="A4:G4"/>
    <mergeCell ref="A6:G6"/>
    <mergeCell ref="A7:A8"/>
    <mergeCell ref="B7:B8"/>
    <mergeCell ref="D7:D8"/>
    <mergeCell ref="E7:F7"/>
    <mergeCell ref="G7:H7"/>
    <mergeCell ref="A11:L11"/>
    <mergeCell ref="N11:O11"/>
    <mergeCell ref="Q11:R11"/>
    <mergeCell ref="A12:D12"/>
    <mergeCell ref="O7:O8"/>
    <mergeCell ref="Q7:Q8"/>
    <mergeCell ref="I7:J7"/>
    <mergeCell ref="K7:K8"/>
    <mergeCell ref="L7:L8"/>
    <mergeCell ref="N7:N8"/>
    <mergeCell ref="R7:R8"/>
  </mergeCells>
  <printOptions/>
  <pageMargins left="0.7" right="0.7" top="0.75" bottom="0.75" header="0.3" footer="0.3"/>
  <pageSetup fitToHeight="1" fitToWidth="1" horizontalDpi="600" verticalDpi="600" orientation="portrait" paperSize="9" scale="4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0.39998000860214233"/>
    <pageSetUpPr fitToPage="1"/>
  </sheetPr>
  <dimension ref="A1:T134"/>
  <sheetViews>
    <sheetView showGridLines="0" zoomScale="70" zoomScaleNormal="70" workbookViewId="0" topLeftCell="A1">
      <pane ySplit="10" topLeftCell="A94" activePane="bottomLeft" state="frozen"/>
      <selection pane="topLeft" activeCell="A292" sqref="A292:XFD292"/>
      <selection pane="bottomLeft" activeCell="O107" sqref="O107:O114"/>
    </sheetView>
  </sheetViews>
  <sheetFormatPr defaultColWidth="9.00390625" defaultRowHeight="15.75"/>
  <cols>
    <col min="1" max="1" width="7.625" style="22" customWidth="1"/>
    <col min="2" max="2" width="0.2421875" style="22" hidden="1" customWidth="1"/>
    <col min="3" max="3" width="78.875" style="215" customWidth="1"/>
    <col min="4" max="4" width="7.75390625" style="22" bestFit="1" customWidth="1"/>
    <col min="5" max="5" width="6.375" style="22" bestFit="1" customWidth="1"/>
    <col min="6" max="6" width="5.875" style="22" bestFit="1" customWidth="1"/>
    <col min="7" max="7" width="8.75390625" style="22" bestFit="1" customWidth="1"/>
    <col min="8" max="8" width="16.75390625" style="22" bestFit="1" customWidth="1"/>
    <col min="9" max="9" width="11.625" style="22" bestFit="1" customWidth="1"/>
    <col min="10" max="10" width="14.25390625" style="22" bestFit="1" customWidth="1"/>
    <col min="11" max="11" width="11.875" style="22" bestFit="1" customWidth="1"/>
    <col min="12" max="12" width="11.125" style="213" bestFit="1" customWidth="1"/>
    <col min="13" max="13" width="3.625" style="299" customWidth="1"/>
    <col min="14" max="14" width="10.75390625" style="22" customWidth="1"/>
    <col min="15" max="15" width="10.25390625" style="22" customWidth="1"/>
    <col min="16" max="16" width="7.375" style="22" customWidth="1"/>
    <col min="17" max="17" width="21.50390625" style="22" customWidth="1"/>
    <col min="18" max="18" width="5.875" style="225" bestFit="1" customWidth="1"/>
    <col min="19" max="19" width="7.25390625" style="22" customWidth="1"/>
    <col min="20" max="20" width="7.25390625" style="22" bestFit="1" customWidth="1"/>
    <col min="21" max="21" width="6.625" style="22" customWidth="1"/>
    <col min="22" max="22" width="6.75390625" style="22" customWidth="1"/>
    <col min="23" max="16384" width="9.00390625" style="22" customWidth="1"/>
  </cols>
  <sheetData>
    <row r="1" spans="1:15" ht="18" thickBot="1">
      <c r="A1" s="14"/>
      <c r="B1" s="15"/>
      <c r="C1" s="647"/>
      <c r="D1" s="647"/>
      <c r="E1" s="647"/>
      <c r="F1" s="16"/>
      <c r="G1" s="17"/>
      <c r="H1" s="16"/>
      <c r="I1" s="18"/>
      <c r="J1" s="19"/>
      <c r="K1" s="18"/>
      <c r="L1" s="191"/>
      <c r="M1" s="193"/>
      <c r="N1" s="21"/>
      <c r="O1" s="21"/>
    </row>
    <row r="2" spans="1:15" ht="18" thickBot="1">
      <c r="A2" s="648" t="s">
        <v>404</v>
      </c>
      <c r="B2" s="648"/>
      <c r="C2" s="649"/>
      <c r="D2" s="24"/>
      <c r="E2" s="17"/>
      <c r="F2" s="16"/>
      <c r="G2" s="17"/>
      <c r="H2" s="25"/>
      <c r="I2" s="650" t="s">
        <v>9</v>
      </c>
      <c r="J2" s="651"/>
      <c r="K2" s="652"/>
      <c r="L2" s="192"/>
      <c r="M2" s="296"/>
      <c r="N2" s="21"/>
      <c r="O2" s="27"/>
    </row>
    <row r="3" spans="1:15" ht="16.5" customHeight="1" thickBot="1">
      <c r="A3" s="653"/>
      <c r="B3" s="653"/>
      <c r="C3" s="653"/>
      <c r="D3" s="653"/>
      <c r="E3" s="653"/>
      <c r="F3" s="653"/>
      <c r="G3" s="653"/>
      <c r="H3" s="28"/>
      <c r="I3" s="140" t="s">
        <v>11</v>
      </c>
      <c r="J3" s="141" t="s">
        <v>10</v>
      </c>
      <c r="K3" s="142" t="s">
        <v>12</v>
      </c>
      <c r="L3" s="192"/>
      <c r="M3" s="296"/>
      <c r="N3" s="21"/>
      <c r="O3" s="27"/>
    </row>
    <row r="4" spans="1:15" ht="16.2" thickBot="1">
      <c r="A4" s="653"/>
      <c r="B4" s="653"/>
      <c r="C4" s="653"/>
      <c r="D4" s="653"/>
      <c r="E4" s="653"/>
      <c r="F4" s="653"/>
      <c r="G4" s="653"/>
      <c r="H4" s="29"/>
      <c r="I4" s="143">
        <f>K130</f>
        <v>0</v>
      </c>
      <c r="J4" s="144">
        <f>I4*K4</f>
        <v>0</v>
      </c>
      <c r="K4" s="145">
        <f>'2-ვენტილაცია'!K4</f>
        <v>2.4462</v>
      </c>
      <c r="L4" s="192"/>
      <c r="M4" s="296"/>
      <c r="N4" s="21"/>
      <c r="O4" s="27"/>
    </row>
    <row r="5" spans="1:15" ht="15.75">
      <c r="A5" s="646"/>
      <c r="B5" s="646"/>
      <c r="C5" s="646"/>
      <c r="D5" s="646"/>
      <c r="E5" s="646"/>
      <c r="F5" s="646"/>
      <c r="G5" s="646"/>
      <c r="H5" s="30"/>
      <c r="I5" s="31"/>
      <c r="J5" s="32"/>
      <c r="K5" s="33"/>
      <c r="L5" s="192"/>
      <c r="M5" s="296"/>
      <c r="N5" s="21"/>
      <c r="O5" s="27"/>
    </row>
    <row r="6" spans="1:15" ht="16.2" thickBot="1">
      <c r="A6" s="635"/>
      <c r="B6" s="635"/>
      <c r="C6" s="635"/>
      <c r="D6" s="636"/>
      <c r="E6" s="636"/>
      <c r="F6" s="636"/>
      <c r="G6" s="635"/>
      <c r="H6" s="34"/>
      <c r="I6" s="24"/>
      <c r="J6" s="16"/>
      <c r="K6" s="35"/>
      <c r="L6" s="193"/>
      <c r="M6" s="193"/>
      <c r="N6" s="37"/>
      <c r="O6" s="37"/>
    </row>
    <row r="7" spans="1:18" ht="16.2" thickBot="1">
      <c r="A7" s="637" t="s">
        <v>34</v>
      </c>
      <c r="B7" s="639" t="s">
        <v>35</v>
      </c>
      <c r="C7" s="146" t="s">
        <v>36</v>
      </c>
      <c r="D7" s="641" t="s">
        <v>37</v>
      </c>
      <c r="E7" s="643" t="s">
        <v>38</v>
      </c>
      <c r="F7" s="644"/>
      <c r="G7" s="645" t="s">
        <v>39</v>
      </c>
      <c r="H7" s="628"/>
      <c r="I7" s="627" t="s">
        <v>40</v>
      </c>
      <c r="J7" s="628"/>
      <c r="K7" s="629" t="s">
        <v>41</v>
      </c>
      <c r="L7" s="669" t="s">
        <v>42</v>
      </c>
      <c r="M7" s="297"/>
      <c r="N7" s="621" t="s">
        <v>43</v>
      </c>
      <c r="O7" s="621" t="s">
        <v>44</v>
      </c>
      <c r="P7" s="38"/>
      <c r="Q7" s="633" t="s">
        <v>45</v>
      </c>
      <c r="R7" s="621" t="s">
        <v>46</v>
      </c>
    </row>
    <row r="8" spans="1:18" ht="21" thickBot="1">
      <c r="A8" s="638"/>
      <c r="B8" s="640"/>
      <c r="C8" s="148"/>
      <c r="D8" s="642"/>
      <c r="E8" s="149" t="s">
        <v>47</v>
      </c>
      <c r="F8" s="150" t="s">
        <v>48</v>
      </c>
      <c r="G8" s="151" t="s">
        <v>49</v>
      </c>
      <c r="H8" s="152" t="s">
        <v>48</v>
      </c>
      <c r="I8" s="153" t="s">
        <v>49</v>
      </c>
      <c r="J8" s="152" t="s">
        <v>48</v>
      </c>
      <c r="K8" s="630"/>
      <c r="L8" s="670"/>
      <c r="M8" s="297"/>
      <c r="N8" s="622"/>
      <c r="O8" s="622"/>
      <c r="P8" s="38"/>
      <c r="Q8" s="634"/>
      <c r="R8" s="622"/>
    </row>
    <row r="9" spans="1:18" ht="19.5" customHeight="1" thickBot="1">
      <c r="A9" s="154" t="s">
        <v>0</v>
      </c>
      <c r="B9" s="155">
        <v>2</v>
      </c>
      <c r="C9" s="156" t="s">
        <v>1</v>
      </c>
      <c r="D9" s="157" t="s">
        <v>2</v>
      </c>
      <c r="E9" s="158" t="s">
        <v>13</v>
      </c>
      <c r="F9" s="159" t="s">
        <v>3</v>
      </c>
      <c r="G9" s="160" t="s">
        <v>4</v>
      </c>
      <c r="H9" s="160" t="s">
        <v>5</v>
      </c>
      <c r="I9" s="161" t="s">
        <v>6</v>
      </c>
      <c r="J9" s="160" t="s">
        <v>7</v>
      </c>
      <c r="K9" s="162" t="s">
        <v>8</v>
      </c>
      <c r="L9" s="601" t="s">
        <v>15</v>
      </c>
      <c r="M9" s="297"/>
      <c r="N9" s="164" t="s">
        <v>14</v>
      </c>
      <c r="O9" s="159" t="s">
        <v>16</v>
      </c>
      <c r="P9" s="38"/>
      <c r="Q9" s="164" t="s">
        <v>50</v>
      </c>
      <c r="R9" s="226" t="s">
        <v>51</v>
      </c>
    </row>
    <row r="10" spans="1:18" ht="19.5" customHeight="1" thickBot="1">
      <c r="A10" s="39"/>
      <c r="B10" s="40"/>
      <c r="C10" s="41"/>
      <c r="D10" s="43"/>
      <c r="E10" s="44"/>
      <c r="F10" s="45"/>
      <c r="G10" s="46"/>
      <c r="H10" s="46"/>
      <c r="I10" s="47"/>
      <c r="J10" s="46"/>
      <c r="K10" s="46"/>
      <c r="L10" s="602"/>
      <c r="M10" s="298"/>
      <c r="N10" s="49"/>
      <c r="O10" s="50"/>
      <c r="Q10" s="49"/>
      <c r="R10" s="227"/>
    </row>
    <row r="11" spans="1:18" ht="60.75" customHeight="1" thickBot="1">
      <c r="A11" s="654"/>
      <c r="B11" s="655"/>
      <c r="C11" s="655"/>
      <c r="D11" s="665"/>
      <c r="E11" s="665"/>
      <c r="F11" s="665"/>
      <c r="G11" s="655"/>
      <c r="H11" s="655"/>
      <c r="I11" s="655"/>
      <c r="J11" s="655"/>
      <c r="K11" s="655"/>
      <c r="L11" s="666"/>
      <c r="M11" s="282"/>
      <c r="N11" s="658"/>
      <c r="O11" s="657"/>
      <c r="Q11" s="228"/>
      <c r="R11" s="228"/>
    </row>
    <row r="12" spans="1:18" s="199" customFormat="1" ht="23.25" customHeight="1" thickBot="1">
      <c r="A12" s="667"/>
      <c r="B12" s="668"/>
      <c r="C12" s="668"/>
      <c r="D12" s="668"/>
      <c r="E12" s="196"/>
      <c r="F12" s="196"/>
      <c r="G12" s="196"/>
      <c r="H12" s="196"/>
      <c r="I12" s="196"/>
      <c r="J12" s="196"/>
      <c r="K12" s="196"/>
      <c r="L12" s="197"/>
      <c r="M12" s="198"/>
      <c r="R12" s="229"/>
    </row>
    <row r="13" spans="1:20" ht="15.75">
      <c r="A13" s="346"/>
      <c r="B13" s="347"/>
      <c r="C13" s="348" t="s">
        <v>70</v>
      </c>
      <c r="D13" s="349"/>
      <c r="E13" s="350"/>
      <c r="F13" s="350"/>
      <c r="G13" s="351"/>
      <c r="H13" s="352"/>
      <c r="I13" s="353"/>
      <c r="J13" s="352"/>
      <c r="K13" s="354"/>
      <c r="L13" s="355"/>
      <c r="M13" s="193"/>
      <c r="N13" s="366"/>
      <c r="O13" s="367"/>
      <c r="P13" s="16"/>
      <c r="Q13" s="207"/>
      <c r="R13" s="231"/>
      <c r="T13" s="235"/>
    </row>
    <row r="14" spans="1:20" ht="16.2" thickBot="1">
      <c r="A14" s="356"/>
      <c r="B14" s="357"/>
      <c r="C14" s="358" t="s">
        <v>71</v>
      </c>
      <c r="D14" s="359"/>
      <c r="E14" s="360"/>
      <c r="F14" s="360"/>
      <c r="G14" s="361"/>
      <c r="H14" s="362"/>
      <c r="I14" s="363"/>
      <c r="J14" s="362"/>
      <c r="K14" s="364"/>
      <c r="L14" s="365"/>
      <c r="M14" s="193"/>
      <c r="N14" s="579"/>
      <c r="O14" s="577"/>
      <c r="P14" s="16"/>
      <c r="Q14" s="200"/>
      <c r="R14" s="228"/>
      <c r="T14" s="235"/>
    </row>
    <row r="15" spans="1:20" ht="15.75">
      <c r="A15" s="280">
        <v>1</v>
      </c>
      <c r="B15" s="304"/>
      <c r="C15" s="405" t="s">
        <v>63</v>
      </c>
      <c r="D15" s="345" t="s">
        <v>64</v>
      </c>
      <c r="E15" s="306">
        <v>1</v>
      </c>
      <c r="F15" s="281">
        <v>1</v>
      </c>
      <c r="G15" s="287">
        <f>N15/$K$4</f>
        <v>0</v>
      </c>
      <c r="H15" s="289">
        <f aca="true" t="shared" si="0" ref="H15">G15*F15</f>
        <v>0</v>
      </c>
      <c r="I15" s="291">
        <f>O15/$K$4</f>
        <v>0</v>
      </c>
      <c r="J15" s="289">
        <f aca="true" t="shared" si="1" ref="J15">I15*F15</f>
        <v>0</v>
      </c>
      <c r="K15" s="293">
        <f aca="true" t="shared" si="2" ref="K15">H15+J15</f>
        <v>0</v>
      </c>
      <c r="L15" s="93">
        <f>K15/F15</f>
        <v>0</v>
      </c>
      <c r="M15" s="193"/>
      <c r="N15" s="673">
        <v>0</v>
      </c>
      <c r="O15" s="674">
        <v>0</v>
      </c>
      <c r="P15" s="16"/>
      <c r="Q15" s="200"/>
      <c r="R15" s="228"/>
      <c r="T15" s="235"/>
    </row>
    <row r="16" spans="1:20" ht="15.75">
      <c r="A16" s="57">
        <f>A15+1</f>
        <v>2</v>
      </c>
      <c r="B16" s="232"/>
      <c r="C16" s="242" t="s">
        <v>66</v>
      </c>
      <c r="D16" s="237" t="s">
        <v>65</v>
      </c>
      <c r="E16" s="234">
        <v>1</v>
      </c>
      <c r="F16" s="171">
        <v>1</v>
      </c>
      <c r="G16" s="287">
        <f aca="true" t="shared" si="3" ref="G16:G34">N16/$K$4</f>
        <v>0</v>
      </c>
      <c r="H16" s="289">
        <f aca="true" t="shared" si="4" ref="H16:H34">G16*F16</f>
        <v>0</v>
      </c>
      <c r="I16" s="291">
        <f aca="true" t="shared" si="5" ref="I16:I34">O16/$K$4</f>
        <v>0</v>
      </c>
      <c r="J16" s="289">
        <f aca="true" t="shared" si="6" ref="J16:J34">I16*F16</f>
        <v>0</v>
      </c>
      <c r="K16" s="293">
        <f aca="true" t="shared" si="7" ref="K16:K34">H16+J16</f>
        <v>0</v>
      </c>
      <c r="L16" s="93">
        <f aca="true" t="shared" si="8" ref="L16:L34">K16/F16</f>
        <v>0</v>
      </c>
      <c r="M16" s="193"/>
      <c r="N16" s="675">
        <v>0</v>
      </c>
      <c r="O16" s="676">
        <v>0</v>
      </c>
      <c r="P16" s="16"/>
      <c r="Q16" s="200"/>
      <c r="R16" s="408"/>
      <c r="T16" s="235"/>
    </row>
    <row r="17" spans="1:20" ht="15.75">
      <c r="A17" s="57">
        <f>A16+1</f>
        <v>3</v>
      </c>
      <c r="B17" s="232"/>
      <c r="C17" s="242" t="s">
        <v>212</v>
      </c>
      <c r="D17" s="237" t="s">
        <v>64</v>
      </c>
      <c r="E17" s="234">
        <v>1</v>
      </c>
      <c r="F17" s="171">
        <v>3</v>
      </c>
      <c r="G17" s="287">
        <f t="shared" si="3"/>
        <v>0</v>
      </c>
      <c r="H17" s="289">
        <f t="shared" si="4"/>
        <v>0</v>
      </c>
      <c r="I17" s="291">
        <f t="shared" si="5"/>
        <v>0</v>
      </c>
      <c r="J17" s="289">
        <f t="shared" si="6"/>
        <v>0</v>
      </c>
      <c r="K17" s="293">
        <f t="shared" si="7"/>
        <v>0</v>
      </c>
      <c r="L17" s="93">
        <f t="shared" si="8"/>
        <v>0</v>
      </c>
      <c r="M17" s="193"/>
      <c r="N17" s="675">
        <v>0</v>
      </c>
      <c r="O17" s="676">
        <v>0</v>
      </c>
      <c r="P17" s="16"/>
      <c r="Q17" s="200"/>
      <c r="R17" s="228"/>
      <c r="T17" s="235"/>
    </row>
    <row r="18" spans="1:20" ht="15.75">
      <c r="A18" s="57">
        <f aca="true" t="shared" si="9" ref="A18:A34">A17+1</f>
        <v>4</v>
      </c>
      <c r="B18" s="232"/>
      <c r="C18" s="242" t="s">
        <v>88</v>
      </c>
      <c r="D18" s="237" t="s">
        <v>65</v>
      </c>
      <c r="E18" s="234">
        <v>1</v>
      </c>
      <c r="F18" s="171">
        <v>4</v>
      </c>
      <c r="G18" s="287">
        <f t="shared" si="3"/>
        <v>0</v>
      </c>
      <c r="H18" s="289">
        <f t="shared" si="4"/>
        <v>0</v>
      </c>
      <c r="I18" s="291">
        <f t="shared" si="5"/>
        <v>0</v>
      </c>
      <c r="J18" s="289">
        <f t="shared" si="6"/>
        <v>0</v>
      </c>
      <c r="K18" s="293">
        <f t="shared" si="7"/>
        <v>0</v>
      </c>
      <c r="L18" s="93">
        <f t="shared" si="8"/>
        <v>0</v>
      </c>
      <c r="M18" s="193"/>
      <c r="N18" s="675">
        <v>0</v>
      </c>
      <c r="O18" s="676">
        <v>0</v>
      </c>
      <c r="P18" s="16"/>
      <c r="Q18" s="200"/>
      <c r="R18" s="228"/>
      <c r="T18" s="235"/>
    </row>
    <row r="19" spans="1:20" ht="15.75">
      <c r="A19" s="57">
        <f t="shared" si="9"/>
        <v>5</v>
      </c>
      <c r="B19" s="232"/>
      <c r="C19" s="242" t="s">
        <v>213</v>
      </c>
      <c r="D19" s="237" t="s">
        <v>68</v>
      </c>
      <c r="E19" s="234">
        <v>1</v>
      </c>
      <c r="F19" s="171">
        <v>31</v>
      </c>
      <c r="G19" s="287">
        <f t="shared" si="3"/>
        <v>0</v>
      </c>
      <c r="H19" s="289">
        <f t="shared" si="4"/>
        <v>0</v>
      </c>
      <c r="I19" s="291">
        <f t="shared" si="5"/>
        <v>0</v>
      </c>
      <c r="J19" s="289">
        <f t="shared" si="6"/>
        <v>0</v>
      </c>
      <c r="K19" s="293">
        <f t="shared" si="7"/>
        <v>0</v>
      </c>
      <c r="L19" s="93">
        <f t="shared" si="8"/>
        <v>0</v>
      </c>
      <c r="M19" s="193"/>
      <c r="N19" s="675">
        <v>0</v>
      </c>
      <c r="O19" s="676">
        <v>0</v>
      </c>
      <c r="P19" s="16"/>
      <c r="Q19" s="200"/>
      <c r="R19" s="228"/>
      <c r="T19" s="235"/>
    </row>
    <row r="20" spans="1:20" ht="15.75">
      <c r="A20" s="57">
        <f t="shared" si="9"/>
        <v>6</v>
      </c>
      <c r="B20" s="232"/>
      <c r="C20" s="242" t="s">
        <v>154</v>
      </c>
      <c r="D20" s="237" t="s">
        <v>68</v>
      </c>
      <c r="E20" s="234">
        <v>1</v>
      </c>
      <c r="F20" s="171">
        <v>10</v>
      </c>
      <c r="G20" s="287">
        <f t="shared" si="3"/>
        <v>0</v>
      </c>
      <c r="H20" s="289">
        <f t="shared" si="4"/>
        <v>0</v>
      </c>
      <c r="I20" s="291">
        <f t="shared" si="5"/>
        <v>0</v>
      </c>
      <c r="J20" s="289">
        <f t="shared" si="6"/>
        <v>0</v>
      </c>
      <c r="K20" s="293">
        <f t="shared" si="7"/>
        <v>0</v>
      </c>
      <c r="L20" s="93">
        <f t="shared" si="8"/>
        <v>0</v>
      </c>
      <c r="M20" s="193"/>
      <c r="N20" s="675">
        <v>0</v>
      </c>
      <c r="O20" s="676">
        <v>0</v>
      </c>
      <c r="P20" s="16"/>
      <c r="Q20" s="200"/>
      <c r="R20" s="228"/>
      <c r="T20" s="235"/>
    </row>
    <row r="21" spans="1:20" ht="15.75">
      <c r="A21" s="57">
        <f t="shared" si="9"/>
        <v>7</v>
      </c>
      <c r="B21" s="232"/>
      <c r="C21" s="242" t="s">
        <v>214</v>
      </c>
      <c r="D21" s="237" t="s">
        <v>68</v>
      </c>
      <c r="E21" s="234">
        <v>1</v>
      </c>
      <c r="F21" s="171">
        <v>3</v>
      </c>
      <c r="G21" s="287">
        <f t="shared" si="3"/>
        <v>0</v>
      </c>
      <c r="H21" s="289">
        <f t="shared" si="4"/>
        <v>0</v>
      </c>
      <c r="I21" s="291">
        <f t="shared" si="5"/>
        <v>0</v>
      </c>
      <c r="J21" s="289">
        <f t="shared" si="6"/>
        <v>0</v>
      </c>
      <c r="K21" s="293">
        <f t="shared" si="7"/>
        <v>0</v>
      </c>
      <c r="L21" s="93">
        <f t="shared" si="8"/>
        <v>0</v>
      </c>
      <c r="M21" s="193"/>
      <c r="N21" s="675">
        <v>0</v>
      </c>
      <c r="O21" s="676">
        <v>0</v>
      </c>
      <c r="P21" s="16"/>
      <c r="Q21" s="200"/>
      <c r="R21" s="228"/>
      <c r="T21" s="235"/>
    </row>
    <row r="22" spans="1:20" ht="15.75">
      <c r="A22" s="57">
        <f t="shared" si="9"/>
        <v>8</v>
      </c>
      <c r="B22" s="232"/>
      <c r="C22" s="242" t="s">
        <v>215</v>
      </c>
      <c r="D22" s="237" t="s">
        <v>68</v>
      </c>
      <c r="E22" s="234">
        <v>1</v>
      </c>
      <c r="F22" s="171">
        <v>30</v>
      </c>
      <c r="G22" s="287">
        <f t="shared" si="3"/>
        <v>0</v>
      </c>
      <c r="H22" s="289">
        <f t="shared" si="4"/>
        <v>0</v>
      </c>
      <c r="I22" s="291">
        <f t="shared" si="5"/>
        <v>0</v>
      </c>
      <c r="J22" s="289">
        <f t="shared" si="6"/>
        <v>0</v>
      </c>
      <c r="K22" s="293">
        <f t="shared" si="7"/>
        <v>0</v>
      </c>
      <c r="L22" s="93">
        <f t="shared" si="8"/>
        <v>0</v>
      </c>
      <c r="M22" s="193"/>
      <c r="N22" s="675">
        <v>0</v>
      </c>
      <c r="O22" s="676">
        <v>0</v>
      </c>
      <c r="P22" s="16"/>
      <c r="Q22" s="200"/>
      <c r="R22" s="228"/>
      <c r="T22" s="235"/>
    </row>
    <row r="23" spans="1:20" ht="15.75">
      <c r="A23" s="57">
        <f t="shared" si="9"/>
        <v>9</v>
      </c>
      <c r="B23" s="232"/>
      <c r="C23" s="242" t="s">
        <v>155</v>
      </c>
      <c r="D23" s="237" t="s">
        <v>68</v>
      </c>
      <c r="E23" s="234">
        <v>1</v>
      </c>
      <c r="F23" s="171">
        <v>21</v>
      </c>
      <c r="G23" s="287">
        <f t="shared" si="3"/>
        <v>0</v>
      </c>
      <c r="H23" s="289">
        <f t="shared" si="4"/>
        <v>0</v>
      </c>
      <c r="I23" s="291">
        <f t="shared" si="5"/>
        <v>0</v>
      </c>
      <c r="J23" s="289">
        <f t="shared" si="6"/>
        <v>0</v>
      </c>
      <c r="K23" s="293">
        <f t="shared" si="7"/>
        <v>0</v>
      </c>
      <c r="L23" s="93">
        <f t="shared" si="8"/>
        <v>0</v>
      </c>
      <c r="M23" s="193"/>
      <c r="N23" s="675">
        <v>0</v>
      </c>
      <c r="O23" s="676">
        <v>0</v>
      </c>
      <c r="P23" s="16"/>
      <c r="Q23" s="200"/>
      <c r="R23" s="228"/>
      <c r="T23" s="235"/>
    </row>
    <row r="24" spans="1:20" ht="15.75">
      <c r="A24" s="57">
        <f t="shared" si="9"/>
        <v>10</v>
      </c>
      <c r="B24" s="232"/>
      <c r="C24" s="242" t="s">
        <v>216</v>
      </c>
      <c r="D24" s="237" t="s">
        <v>68</v>
      </c>
      <c r="E24" s="234">
        <v>1</v>
      </c>
      <c r="F24" s="171">
        <v>2.5</v>
      </c>
      <c r="G24" s="287">
        <f t="shared" si="3"/>
        <v>0</v>
      </c>
      <c r="H24" s="289">
        <f t="shared" si="4"/>
        <v>0</v>
      </c>
      <c r="I24" s="291">
        <f t="shared" si="5"/>
        <v>0</v>
      </c>
      <c r="J24" s="289">
        <f t="shared" si="6"/>
        <v>0</v>
      </c>
      <c r="K24" s="293">
        <f t="shared" si="7"/>
        <v>0</v>
      </c>
      <c r="L24" s="93">
        <f t="shared" si="8"/>
        <v>0</v>
      </c>
      <c r="M24" s="344"/>
      <c r="N24" s="675">
        <v>0</v>
      </c>
      <c r="O24" s="676">
        <v>0</v>
      </c>
      <c r="P24" s="16"/>
      <c r="Q24" s="200"/>
      <c r="R24" s="408"/>
      <c r="T24" s="235"/>
    </row>
    <row r="25" spans="1:20" ht="15.75">
      <c r="A25" s="57">
        <f t="shared" si="9"/>
        <v>11</v>
      </c>
      <c r="B25" s="232"/>
      <c r="C25" s="242" t="s">
        <v>156</v>
      </c>
      <c r="D25" s="237" t="s">
        <v>65</v>
      </c>
      <c r="E25" s="234">
        <v>1</v>
      </c>
      <c r="F25" s="171">
        <v>10</v>
      </c>
      <c r="G25" s="287">
        <f t="shared" si="3"/>
        <v>0</v>
      </c>
      <c r="H25" s="289">
        <f t="shared" si="4"/>
        <v>0</v>
      </c>
      <c r="I25" s="291">
        <f t="shared" si="5"/>
        <v>0</v>
      </c>
      <c r="J25" s="289">
        <f t="shared" si="6"/>
        <v>0</v>
      </c>
      <c r="K25" s="293">
        <f t="shared" si="7"/>
        <v>0</v>
      </c>
      <c r="L25" s="93">
        <f t="shared" si="8"/>
        <v>0</v>
      </c>
      <c r="M25" s="344"/>
      <c r="N25" s="675">
        <v>0</v>
      </c>
      <c r="O25" s="676">
        <v>0</v>
      </c>
      <c r="P25" s="16"/>
      <c r="Q25" s="200"/>
      <c r="R25" s="408"/>
      <c r="T25" s="235"/>
    </row>
    <row r="26" spans="1:20" ht="15.75">
      <c r="A26" s="57">
        <f t="shared" si="9"/>
        <v>12</v>
      </c>
      <c r="B26" s="232"/>
      <c r="C26" s="242" t="s">
        <v>157</v>
      </c>
      <c r="D26" s="237"/>
      <c r="E26" s="234">
        <v>1</v>
      </c>
      <c r="F26" s="173">
        <v>3</v>
      </c>
      <c r="G26" s="287">
        <f t="shared" si="3"/>
        <v>0</v>
      </c>
      <c r="H26" s="289">
        <f t="shared" si="4"/>
        <v>0</v>
      </c>
      <c r="I26" s="291">
        <f t="shared" si="5"/>
        <v>0</v>
      </c>
      <c r="J26" s="289">
        <f t="shared" si="6"/>
        <v>0</v>
      </c>
      <c r="K26" s="293">
        <f t="shared" si="7"/>
        <v>0</v>
      </c>
      <c r="L26" s="93">
        <f t="shared" si="8"/>
        <v>0</v>
      </c>
      <c r="M26" s="344"/>
      <c r="N26" s="675">
        <v>0</v>
      </c>
      <c r="O26" s="676">
        <v>0</v>
      </c>
      <c r="P26" s="16"/>
      <c r="Q26" s="200"/>
      <c r="R26" s="408"/>
      <c r="T26" s="235"/>
    </row>
    <row r="27" spans="1:20" ht="15.75">
      <c r="A27" s="57">
        <f t="shared" si="9"/>
        <v>13</v>
      </c>
      <c r="B27" s="232"/>
      <c r="C27" s="242" t="s">
        <v>217</v>
      </c>
      <c r="D27" s="237" t="s">
        <v>68</v>
      </c>
      <c r="E27" s="234">
        <v>1</v>
      </c>
      <c r="F27" s="173">
        <v>132</v>
      </c>
      <c r="G27" s="287">
        <f t="shared" si="3"/>
        <v>0</v>
      </c>
      <c r="H27" s="289">
        <f t="shared" si="4"/>
        <v>0</v>
      </c>
      <c r="I27" s="291">
        <f t="shared" si="5"/>
        <v>0</v>
      </c>
      <c r="J27" s="289">
        <f t="shared" si="6"/>
        <v>0</v>
      </c>
      <c r="K27" s="293">
        <f t="shared" si="7"/>
        <v>0</v>
      </c>
      <c r="L27" s="93">
        <f t="shared" si="8"/>
        <v>0</v>
      </c>
      <c r="M27" s="344"/>
      <c r="N27" s="675">
        <v>0</v>
      </c>
      <c r="O27" s="676">
        <v>0</v>
      </c>
      <c r="P27" s="16"/>
      <c r="Q27" s="200"/>
      <c r="R27" s="408"/>
      <c r="T27" s="235"/>
    </row>
    <row r="28" spans="1:20" ht="15.75">
      <c r="A28" s="57">
        <f t="shared" si="9"/>
        <v>14</v>
      </c>
      <c r="B28" s="232"/>
      <c r="C28" s="241" t="s">
        <v>218</v>
      </c>
      <c r="D28" s="236" t="s">
        <v>64</v>
      </c>
      <c r="E28" s="234">
        <v>1</v>
      </c>
      <c r="F28" s="173">
        <v>81</v>
      </c>
      <c r="G28" s="287">
        <f t="shared" si="3"/>
        <v>0</v>
      </c>
      <c r="H28" s="289">
        <f t="shared" si="4"/>
        <v>0</v>
      </c>
      <c r="I28" s="291">
        <f t="shared" si="5"/>
        <v>0</v>
      </c>
      <c r="J28" s="289">
        <f t="shared" si="6"/>
        <v>0</v>
      </c>
      <c r="K28" s="293">
        <f t="shared" si="7"/>
        <v>0</v>
      </c>
      <c r="L28" s="93">
        <f t="shared" si="8"/>
        <v>0</v>
      </c>
      <c r="M28" s="193"/>
      <c r="N28" s="675">
        <v>0</v>
      </c>
      <c r="O28" s="676">
        <v>0</v>
      </c>
      <c r="P28" s="16"/>
      <c r="Q28" s="200"/>
      <c r="R28" s="228"/>
      <c r="T28" s="235"/>
    </row>
    <row r="29" spans="1:20" ht="15.75">
      <c r="A29" s="57">
        <f t="shared" si="9"/>
        <v>15</v>
      </c>
      <c r="B29" s="232"/>
      <c r="C29" s="241" t="s">
        <v>219</v>
      </c>
      <c r="D29" s="236" t="s">
        <v>65</v>
      </c>
      <c r="E29" s="234">
        <v>1</v>
      </c>
      <c r="F29" s="173">
        <v>12</v>
      </c>
      <c r="G29" s="287">
        <f t="shared" si="3"/>
        <v>0</v>
      </c>
      <c r="H29" s="289">
        <f t="shared" si="4"/>
        <v>0</v>
      </c>
      <c r="I29" s="291">
        <f t="shared" si="5"/>
        <v>0</v>
      </c>
      <c r="J29" s="289">
        <f t="shared" si="6"/>
        <v>0</v>
      </c>
      <c r="K29" s="293">
        <f t="shared" si="7"/>
        <v>0</v>
      </c>
      <c r="L29" s="93">
        <f t="shared" si="8"/>
        <v>0</v>
      </c>
      <c r="M29" s="193"/>
      <c r="N29" s="675">
        <v>0</v>
      </c>
      <c r="O29" s="676">
        <v>0</v>
      </c>
      <c r="P29" s="16"/>
      <c r="Q29" s="200"/>
      <c r="R29" s="228"/>
      <c r="T29" s="235"/>
    </row>
    <row r="30" spans="1:20" ht="30">
      <c r="A30" s="57">
        <f t="shared" si="9"/>
        <v>16</v>
      </c>
      <c r="B30" s="232"/>
      <c r="C30" s="241" t="s">
        <v>220</v>
      </c>
      <c r="D30" s="236" t="s">
        <v>64</v>
      </c>
      <c r="E30" s="234">
        <v>1</v>
      </c>
      <c r="F30" s="173">
        <v>12</v>
      </c>
      <c r="G30" s="287">
        <f t="shared" si="3"/>
        <v>0</v>
      </c>
      <c r="H30" s="289">
        <f t="shared" si="4"/>
        <v>0</v>
      </c>
      <c r="I30" s="291">
        <f t="shared" si="5"/>
        <v>0</v>
      </c>
      <c r="J30" s="289">
        <f t="shared" si="6"/>
        <v>0</v>
      </c>
      <c r="K30" s="293">
        <f t="shared" si="7"/>
        <v>0</v>
      </c>
      <c r="L30" s="93">
        <f t="shared" si="8"/>
        <v>0</v>
      </c>
      <c r="M30" s="193"/>
      <c r="N30" s="675">
        <v>0</v>
      </c>
      <c r="O30" s="676">
        <v>0</v>
      </c>
      <c r="P30" s="16"/>
      <c r="Q30" s="200"/>
      <c r="R30" s="228"/>
      <c r="T30" s="235"/>
    </row>
    <row r="31" spans="1:20" ht="15.75">
      <c r="A31" s="57">
        <f t="shared" si="9"/>
        <v>17</v>
      </c>
      <c r="B31" s="232"/>
      <c r="C31" s="241" t="s">
        <v>221</v>
      </c>
      <c r="D31" s="236" t="s">
        <v>65</v>
      </c>
      <c r="E31" s="234">
        <v>1</v>
      </c>
      <c r="F31" s="173">
        <v>11</v>
      </c>
      <c r="G31" s="287">
        <f t="shared" si="3"/>
        <v>0</v>
      </c>
      <c r="H31" s="289">
        <f t="shared" si="4"/>
        <v>0</v>
      </c>
      <c r="I31" s="291">
        <f t="shared" si="5"/>
        <v>0</v>
      </c>
      <c r="J31" s="289">
        <f t="shared" si="6"/>
        <v>0</v>
      </c>
      <c r="K31" s="293">
        <f t="shared" si="7"/>
        <v>0</v>
      </c>
      <c r="L31" s="93">
        <f t="shared" si="8"/>
        <v>0</v>
      </c>
      <c r="M31" s="193"/>
      <c r="N31" s="675">
        <v>0</v>
      </c>
      <c r="O31" s="676">
        <v>0</v>
      </c>
      <c r="P31" s="16"/>
      <c r="Q31" s="200"/>
      <c r="R31" s="228"/>
      <c r="T31" s="235"/>
    </row>
    <row r="32" spans="1:20" ht="30">
      <c r="A32" s="57">
        <f t="shared" si="9"/>
        <v>18</v>
      </c>
      <c r="B32" s="232"/>
      <c r="C32" s="242" t="s">
        <v>245</v>
      </c>
      <c r="D32" s="237"/>
      <c r="E32" s="234">
        <v>1</v>
      </c>
      <c r="F32" s="173">
        <v>11</v>
      </c>
      <c r="G32" s="287">
        <f t="shared" si="3"/>
        <v>0</v>
      </c>
      <c r="H32" s="289">
        <f t="shared" si="4"/>
        <v>0</v>
      </c>
      <c r="I32" s="291">
        <f t="shared" si="5"/>
        <v>0</v>
      </c>
      <c r="J32" s="289">
        <f t="shared" si="6"/>
        <v>0</v>
      </c>
      <c r="K32" s="293">
        <f t="shared" si="7"/>
        <v>0</v>
      </c>
      <c r="L32" s="93">
        <f t="shared" si="8"/>
        <v>0</v>
      </c>
      <c r="M32" s="344"/>
      <c r="N32" s="675">
        <v>0</v>
      </c>
      <c r="O32" s="676">
        <v>0</v>
      </c>
      <c r="P32" s="16"/>
      <c r="Q32" s="200"/>
      <c r="R32" s="408"/>
      <c r="T32" s="235"/>
    </row>
    <row r="33" spans="1:20" ht="15.75">
      <c r="A33" s="57">
        <f t="shared" si="9"/>
        <v>19</v>
      </c>
      <c r="B33" s="232"/>
      <c r="C33" s="242" t="s">
        <v>164</v>
      </c>
      <c r="D33" s="237" t="s">
        <v>68</v>
      </c>
      <c r="E33" s="234">
        <v>1</v>
      </c>
      <c r="F33" s="171">
        <v>2.5</v>
      </c>
      <c r="G33" s="287">
        <f t="shared" si="3"/>
        <v>0</v>
      </c>
      <c r="H33" s="289">
        <f t="shared" si="4"/>
        <v>0</v>
      </c>
      <c r="I33" s="291">
        <f t="shared" si="5"/>
        <v>0</v>
      </c>
      <c r="J33" s="289">
        <f t="shared" si="6"/>
        <v>0</v>
      </c>
      <c r="K33" s="293">
        <f t="shared" si="7"/>
        <v>0</v>
      </c>
      <c r="L33" s="93">
        <f t="shared" si="8"/>
        <v>0</v>
      </c>
      <c r="M33" s="344"/>
      <c r="N33" s="675">
        <v>0</v>
      </c>
      <c r="O33" s="676">
        <v>0</v>
      </c>
      <c r="P33" s="16"/>
      <c r="Q33" s="200"/>
      <c r="R33" s="408"/>
      <c r="T33" s="235"/>
    </row>
    <row r="34" spans="1:20" ht="16.2" thickBot="1">
      <c r="A34" s="368">
        <f t="shared" si="9"/>
        <v>20</v>
      </c>
      <c r="B34" s="369"/>
      <c r="C34" s="468" t="s">
        <v>222</v>
      </c>
      <c r="D34" s="370" t="s">
        <v>64</v>
      </c>
      <c r="E34" s="307">
        <v>1</v>
      </c>
      <c r="F34" s="300">
        <v>1</v>
      </c>
      <c r="G34" s="314">
        <f t="shared" si="3"/>
        <v>0</v>
      </c>
      <c r="H34" s="315">
        <f t="shared" si="4"/>
        <v>0</v>
      </c>
      <c r="I34" s="316">
        <f t="shared" si="5"/>
        <v>0</v>
      </c>
      <c r="J34" s="315">
        <f t="shared" si="6"/>
        <v>0</v>
      </c>
      <c r="K34" s="317">
        <f t="shared" si="7"/>
        <v>0</v>
      </c>
      <c r="L34" s="318">
        <f t="shared" si="8"/>
        <v>0</v>
      </c>
      <c r="M34" s="193"/>
      <c r="N34" s="677">
        <v>0</v>
      </c>
      <c r="O34" s="678">
        <v>0</v>
      </c>
      <c r="P34" s="16"/>
      <c r="Q34" s="200"/>
      <c r="R34" s="228"/>
      <c r="T34" s="235"/>
    </row>
    <row r="35" spans="1:20" ht="15.75">
      <c r="A35" s="346"/>
      <c r="B35" s="347"/>
      <c r="C35" s="469" t="s">
        <v>82</v>
      </c>
      <c r="D35" s="371"/>
      <c r="E35" s="350"/>
      <c r="F35" s="350"/>
      <c r="G35" s="351"/>
      <c r="H35" s="352"/>
      <c r="I35" s="353"/>
      <c r="J35" s="352"/>
      <c r="K35" s="354"/>
      <c r="L35" s="355"/>
      <c r="M35" s="193"/>
      <c r="N35" s="580"/>
      <c r="O35" s="578"/>
      <c r="P35" s="16"/>
      <c r="Q35" s="200"/>
      <c r="R35" s="228"/>
      <c r="T35" s="235"/>
    </row>
    <row r="36" spans="1:20" ht="16.2" thickBot="1">
      <c r="A36" s="356"/>
      <c r="B36" s="357"/>
      <c r="C36" s="470" t="s">
        <v>71</v>
      </c>
      <c r="D36" s="372"/>
      <c r="E36" s="360"/>
      <c r="F36" s="360"/>
      <c r="G36" s="361"/>
      <c r="H36" s="362"/>
      <c r="I36" s="363"/>
      <c r="J36" s="362"/>
      <c r="K36" s="364"/>
      <c r="L36" s="365"/>
      <c r="M36" s="193"/>
      <c r="N36" s="177"/>
      <c r="O36" s="374"/>
      <c r="P36" s="16"/>
      <c r="Q36" s="200"/>
      <c r="R36" s="228"/>
      <c r="T36" s="235"/>
    </row>
    <row r="37" spans="1:20" ht="15.75">
      <c r="A37" s="280">
        <f>A34+1</f>
        <v>21</v>
      </c>
      <c r="B37" s="304"/>
      <c r="C37" s="444" t="s">
        <v>223</v>
      </c>
      <c r="D37" s="345" t="s">
        <v>64</v>
      </c>
      <c r="E37" s="306">
        <v>1</v>
      </c>
      <c r="F37" s="281">
        <v>1</v>
      </c>
      <c r="G37" s="321">
        <f>N37/$K$4</f>
        <v>0</v>
      </c>
      <c r="H37" s="322">
        <f aca="true" t="shared" si="10" ref="H37">G37*F37</f>
        <v>0</v>
      </c>
      <c r="I37" s="323">
        <f>O37/$K$4</f>
        <v>0</v>
      </c>
      <c r="J37" s="322">
        <f aca="true" t="shared" si="11" ref="J37">I37*F37</f>
        <v>0</v>
      </c>
      <c r="K37" s="324">
        <f aca="true" t="shared" si="12" ref="K37">H37+J37</f>
        <v>0</v>
      </c>
      <c r="L37" s="325">
        <f>K37/F37</f>
        <v>0</v>
      </c>
      <c r="M37" s="193"/>
      <c r="N37" s="59">
        <v>0</v>
      </c>
      <c r="O37" s="59">
        <v>0</v>
      </c>
      <c r="P37" s="16"/>
      <c r="Q37" s="200"/>
      <c r="R37" s="228"/>
      <c r="T37" s="235"/>
    </row>
    <row r="38" spans="1:20" ht="15.75">
      <c r="A38" s="57">
        <f aca="true" t="shared" si="13" ref="A38:A55">A37+1</f>
        <v>22</v>
      </c>
      <c r="B38" s="232"/>
      <c r="C38" s="241" t="s">
        <v>66</v>
      </c>
      <c r="D38" s="236" t="s">
        <v>64</v>
      </c>
      <c r="E38" s="234">
        <v>1</v>
      </c>
      <c r="F38" s="171">
        <v>1</v>
      </c>
      <c r="G38" s="287">
        <f aca="true" t="shared" si="14" ref="G38:G55">N38/$K$4</f>
        <v>0</v>
      </c>
      <c r="H38" s="289">
        <f aca="true" t="shared" si="15" ref="H38:H55">G38*F38</f>
        <v>0</v>
      </c>
      <c r="I38" s="291">
        <f aca="true" t="shared" si="16" ref="I38:I55">O38/$K$4</f>
        <v>0</v>
      </c>
      <c r="J38" s="289">
        <f aca="true" t="shared" si="17" ref="J38:J55">I38*F38</f>
        <v>0</v>
      </c>
      <c r="K38" s="293">
        <f aca="true" t="shared" si="18" ref="K38:K55">H38+J38</f>
        <v>0</v>
      </c>
      <c r="L38" s="93">
        <f aca="true" t="shared" si="19" ref="L38:L55">K38/F38</f>
        <v>0</v>
      </c>
      <c r="M38" s="193"/>
      <c r="N38" s="59">
        <v>0</v>
      </c>
      <c r="O38" s="59">
        <v>0</v>
      </c>
      <c r="P38" s="16"/>
      <c r="Q38" s="200"/>
      <c r="R38" s="228"/>
      <c r="T38" s="235"/>
    </row>
    <row r="39" spans="1:20" ht="15.75">
      <c r="A39" s="57">
        <f t="shared" si="13"/>
        <v>23</v>
      </c>
      <c r="B39" s="232"/>
      <c r="C39" s="241" t="s">
        <v>212</v>
      </c>
      <c r="D39" s="236" t="s">
        <v>64</v>
      </c>
      <c r="E39" s="234">
        <v>1</v>
      </c>
      <c r="F39" s="171">
        <v>2</v>
      </c>
      <c r="G39" s="287">
        <f t="shared" si="14"/>
        <v>0</v>
      </c>
      <c r="H39" s="289">
        <f t="shared" si="15"/>
        <v>0</v>
      </c>
      <c r="I39" s="291">
        <f t="shared" si="16"/>
        <v>0</v>
      </c>
      <c r="J39" s="289">
        <f t="shared" si="17"/>
        <v>0</v>
      </c>
      <c r="K39" s="293">
        <f t="shared" si="18"/>
        <v>0</v>
      </c>
      <c r="L39" s="93">
        <f t="shared" si="19"/>
        <v>0</v>
      </c>
      <c r="M39" s="193"/>
      <c r="N39" s="59">
        <v>0</v>
      </c>
      <c r="O39" s="59">
        <v>0</v>
      </c>
      <c r="P39" s="16"/>
      <c r="Q39" s="200"/>
      <c r="R39" s="228"/>
      <c r="T39" s="235"/>
    </row>
    <row r="40" spans="1:20" ht="15.75">
      <c r="A40" s="57">
        <f t="shared" si="13"/>
        <v>24</v>
      </c>
      <c r="B40" s="232"/>
      <c r="C40" s="241" t="s">
        <v>224</v>
      </c>
      <c r="D40" s="236" t="s">
        <v>64</v>
      </c>
      <c r="E40" s="234">
        <v>1</v>
      </c>
      <c r="F40" s="171">
        <v>2</v>
      </c>
      <c r="G40" s="287">
        <f t="shared" si="14"/>
        <v>0</v>
      </c>
      <c r="H40" s="289">
        <f t="shared" si="15"/>
        <v>0</v>
      </c>
      <c r="I40" s="291">
        <f t="shared" si="16"/>
        <v>0</v>
      </c>
      <c r="J40" s="289">
        <f t="shared" si="17"/>
        <v>0</v>
      </c>
      <c r="K40" s="293">
        <f t="shared" si="18"/>
        <v>0</v>
      </c>
      <c r="L40" s="93">
        <f t="shared" si="19"/>
        <v>0</v>
      </c>
      <c r="M40" s="193"/>
      <c r="N40" s="59">
        <v>0</v>
      </c>
      <c r="O40" s="59">
        <v>0</v>
      </c>
      <c r="P40" s="16"/>
      <c r="Q40" s="200"/>
      <c r="R40" s="228"/>
      <c r="T40" s="235"/>
    </row>
    <row r="41" spans="1:20" ht="15.75">
      <c r="A41" s="57">
        <f t="shared" si="13"/>
        <v>25</v>
      </c>
      <c r="B41" s="232"/>
      <c r="C41" s="241" t="s">
        <v>225</v>
      </c>
      <c r="D41" s="236" t="s">
        <v>64</v>
      </c>
      <c r="E41" s="249">
        <v>1</v>
      </c>
      <c r="F41" s="173">
        <v>2</v>
      </c>
      <c r="G41" s="287">
        <f t="shared" si="14"/>
        <v>0</v>
      </c>
      <c r="H41" s="289">
        <f t="shared" si="15"/>
        <v>0</v>
      </c>
      <c r="I41" s="291">
        <f t="shared" si="16"/>
        <v>0</v>
      </c>
      <c r="J41" s="289">
        <f t="shared" si="17"/>
        <v>0</v>
      </c>
      <c r="K41" s="293">
        <f t="shared" si="18"/>
        <v>0</v>
      </c>
      <c r="L41" s="93">
        <f t="shared" si="19"/>
        <v>0</v>
      </c>
      <c r="M41" s="193"/>
      <c r="N41" s="59">
        <v>0</v>
      </c>
      <c r="O41" s="59">
        <v>0</v>
      </c>
      <c r="P41" s="16"/>
      <c r="Q41" s="200"/>
      <c r="R41" s="228"/>
      <c r="T41" s="235"/>
    </row>
    <row r="42" spans="1:20" ht="15.75">
      <c r="A42" s="57">
        <f t="shared" si="13"/>
        <v>26</v>
      </c>
      <c r="B42" s="232"/>
      <c r="C42" s="241" t="s">
        <v>226</v>
      </c>
      <c r="D42" s="236" t="s">
        <v>64</v>
      </c>
      <c r="E42" s="249">
        <v>1</v>
      </c>
      <c r="F42" s="173">
        <v>1</v>
      </c>
      <c r="G42" s="287">
        <f t="shared" si="14"/>
        <v>0</v>
      </c>
      <c r="H42" s="289">
        <f t="shared" si="15"/>
        <v>0</v>
      </c>
      <c r="I42" s="291">
        <f t="shared" si="16"/>
        <v>0</v>
      </c>
      <c r="J42" s="289">
        <f t="shared" si="17"/>
        <v>0</v>
      </c>
      <c r="K42" s="293">
        <f t="shared" si="18"/>
        <v>0</v>
      </c>
      <c r="L42" s="93">
        <f t="shared" si="19"/>
        <v>0</v>
      </c>
      <c r="M42" s="193"/>
      <c r="N42" s="59">
        <v>0</v>
      </c>
      <c r="O42" s="59">
        <v>0</v>
      </c>
      <c r="P42" s="16"/>
      <c r="Q42" s="200"/>
      <c r="R42" s="228"/>
      <c r="T42" s="235"/>
    </row>
    <row r="43" spans="1:20" ht="17.4">
      <c r="A43" s="57">
        <f t="shared" si="13"/>
        <v>27</v>
      </c>
      <c r="B43" s="232"/>
      <c r="C43" s="241" t="s">
        <v>88</v>
      </c>
      <c r="D43" s="343" t="s">
        <v>24</v>
      </c>
      <c r="E43" s="249">
        <v>1</v>
      </c>
      <c r="F43" s="173">
        <v>6</v>
      </c>
      <c r="G43" s="287">
        <f t="shared" si="14"/>
        <v>0</v>
      </c>
      <c r="H43" s="289">
        <f t="shared" si="15"/>
        <v>0</v>
      </c>
      <c r="I43" s="291">
        <f t="shared" si="16"/>
        <v>0</v>
      </c>
      <c r="J43" s="289">
        <f t="shared" si="17"/>
        <v>0</v>
      </c>
      <c r="K43" s="293">
        <f t="shared" si="18"/>
        <v>0</v>
      </c>
      <c r="L43" s="93">
        <f t="shared" si="19"/>
        <v>0</v>
      </c>
      <c r="M43" s="193"/>
      <c r="N43" s="59">
        <v>0</v>
      </c>
      <c r="O43" s="59">
        <v>0</v>
      </c>
      <c r="P43" s="16"/>
      <c r="Q43" s="200"/>
      <c r="R43" s="228"/>
      <c r="T43" s="235"/>
    </row>
    <row r="44" spans="1:20" ht="17.4">
      <c r="A44" s="57">
        <f t="shared" si="13"/>
        <v>28</v>
      </c>
      <c r="B44" s="232"/>
      <c r="C44" s="241" t="s">
        <v>213</v>
      </c>
      <c r="D44" s="239" t="s">
        <v>68</v>
      </c>
      <c r="E44" s="234">
        <v>1</v>
      </c>
      <c r="F44" s="171">
        <v>38</v>
      </c>
      <c r="G44" s="287">
        <f t="shared" si="14"/>
        <v>0</v>
      </c>
      <c r="H44" s="289">
        <f t="shared" si="15"/>
        <v>0</v>
      </c>
      <c r="I44" s="291">
        <f t="shared" si="16"/>
        <v>0</v>
      </c>
      <c r="J44" s="289">
        <f t="shared" si="17"/>
        <v>0</v>
      </c>
      <c r="K44" s="293">
        <f t="shared" si="18"/>
        <v>0</v>
      </c>
      <c r="L44" s="93">
        <f t="shared" si="19"/>
        <v>0</v>
      </c>
      <c r="M44" s="193"/>
      <c r="N44" s="59">
        <v>0</v>
      </c>
      <c r="O44" s="59">
        <v>0</v>
      </c>
      <c r="P44" s="16"/>
      <c r="Q44" s="200"/>
      <c r="R44" s="228"/>
      <c r="T44" s="235"/>
    </row>
    <row r="45" spans="1:20" ht="17.4">
      <c r="A45" s="57">
        <f t="shared" si="13"/>
        <v>29</v>
      </c>
      <c r="B45" s="232"/>
      <c r="C45" s="241" t="s">
        <v>154</v>
      </c>
      <c r="D45" s="239" t="s">
        <v>68</v>
      </c>
      <c r="E45" s="234">
        <v>1</v>
      </c>
      <c r="F45" s="171">
        <v>14</v>
      </c>
      <c r="G45" s="287">
        <f t="shared" si="14"/>
        <v>0</v>
      </c>
      <c r="H45" s="289">
        <f t="shared" si="15"/>
        <v>0</v>
      </c>
      <c r="I45" s="291">
        <f t="shared" si="16"/>
        <v>0</v>
      </c>
      <c r="J45" s="289">
        <f t="shared" si="17"/>
        <v>0</v>
      </c>
      <c r="K45" s="293">
        <f t="shared" si="18"/>
        <v>0</v>
      </c>
      <c r="L45" s="93">
        <f t="shared" si="19"/>
        <v>0</v>
      </c>
      <c r="M45" s="193"/>
      <c r="N45" s="59">
        <v>0</v>
      </c>
      <c r="O45" s="59">
        <v>0</v>
      </c>
      <c r="P45" s="16"/>
      <c r="Q45" s="200"/>
      <c r="R45" s="228"/>
      <c r="T45" s="235"/>
    </row>
    <row r="46" spans="1:20" ht="17.4">
      <c r="A46" s="57">
        <f t="shared" si="13"/>
        <v>30</v>
      </c>
      <c r="B46" s="232"/>
      <c r="C46" s="241" t="s">
        <v>214</v>
      </c>
      <c r="D46" s="239" t="s">
        <v>68</v>
      </c>
      <c r="E46" s="234">
        <v>1</v>
      </c>
      <c r="F46" s="171">
        <v>10</v>
      </c>
      <c r="G46" s="287">
        <f t="shared" si="14"/>
        <v>0</v>
      </c>
      <c r="H46" s="289">
        <f t="shared" si="15"/>
        <v>0</v>
      </c>
      <c r="I46" s="291">
        <f t="shared" si="16"/>
        <v>0</v>
      </c>
      <c r="J46" s="289">
        <f t="shared" si="17"/>
        <v>0</v>
      </c>
      <c r="K46" s="293">
        <f t="shared" si="18"/>
        <v>0</v>
      </c>
      <c r="L46" s="93">
        <f t="shared" si="19"/>
        <v>0</v>
      </c>
      <c r="M46" s="193"/>
      <c r="N46" s="59">
        <v>0</v>
      </c>
      <c r="O46" s="59">
        <v>0</v>
      </c>
      <c r="P46" s="16"/>
      <c r="Q46" s="200"/>
      <c r="R46" s="228"/>
      <c r="T46" s="235"/>
    </row>
    <row r="47" spans="1:20" ht="17.4">
      <c r="A47" s="57">
        <f t="shared" si="13"/>
        <v>31</v>
      </c>
      <c r="B47" s="232"/>
      <c r="C47" s="241" t="s">
        <v>215</v>
      </c>
      <c r="D47" s="239" t="s">
        <v>68</v>
      </c>
      <c r="E47" s="234">
        <v>1</v>
      </c>
      <c r="F47" s="171">
        <v>30</v>
      </c>
      <c r="G47" s="287">
        <f t="shared" si="14"/>
        <v>0</v>
      </c>
      <c r="H47" s="289">
        <f t="shared" si="15"/>
        <v>0</v>
      </c>
      <c r="I47" s="291">
        <f t="shared" si="16"/>
        <v>0</v>
      </c>
      <c r="J47" s="289">
        <f t="shared" si="17"/>
        <v>0</v>
      </c>
      <c r="K47" s="293">
        <f t="shared" si="18"/>
        <v>0</v>
      </c>
      <c r="L47" s="93">
        <f t="shared" si="19"/>
        <v>0</v>
      </c>
      <c r="M47" s="193"/>
      <c r="N47" s="59">
        <v>0</v>
      </c>
      <c r="O47" s="59">
        <v>0</v>
      </c>
      <c r="P47" s="16"/>
      <c r="Q47" s="200"/>
      <c r="R47" s="228"/>
      <c r="T47" s="235"/>
    </row>
    <row r="48" spans="1:20" ht="17.4">
      <c r="A48" s="57">
        <f t="shared" si="13"/>
        <v>32</v>
      </c>
      <c r="B48" s="232"/>
      <c r="C48" s="250" t="s">
        <v>155</v>
      </c>
      <c r="D48" s="239" t="s">
        <v>68</v>
      </c>
      <c r="E48" s="234">
        <v>1</v>
      </c>
      <c r="F48" s="171">
        <v>26</v>
      </c>
      <c r="G48" s="287">
        <f t="shared" si="14"/>
        <v>0</v>
      </c>
      <c r="H48" s="289">
        <f t="shared" si="15"/>
        <v>0</v>
      </c>
      <c r="I48" s="291">
        <f t="shared" si="16"/>
        <v>0</v>
      </c>
      <c r="J48" s="289">
        <f t="shared" si="17"/>
        <v>0</v>
      </c>
      <c r="K48" s="293">
        <f t="shared" si="18"/>
        <v>0</v>
      </c>
      <c r="L48" s="93">
        <f t="shared" si="19"/>
        <v>0</v>
      </c>
      <c r="M48" s="193"/>
      <c r="N48" s="59">
        <v>0</v>
      </c>
      <c r="O48" s="59">
        <v>0</v>
      </c>
      <c r="P48" s="16"/>
      <c r="Q48" s="200"/>
      <c r="R48" s="228"/>
      <c r="T48" s="235"/>
    </row>
    <row r="49" spans="1:20" ht="17.4">
      <c r="A49" s="57">
        <f t="shared" si="13"/>
        <v>33</v>
      </c>
      <c r="B49" s="232"/>
      <c r="C49" s="241" t="s">
        <v>216</v>
      </c>
      <c r="D49" s="239" t="s">
        <v>68</v>
      </c>
      <c r="E49" s="234">
        <v>1</v>
      </c>
      <c r="F49" s="171">
        <v>12</v>
      </c>
      <c r="G49" s="287">
        <f t="shared" si="14"/>
        <v>0</v>
      </c>
      <c r="H49" s="289">
        <f t="shared" si="15"/>
        <v>0</v>
      </c>
      <c r="I49" s="291">
        <f t="shared" si="16"/>
        <v>0</v>
      </c>
      <c r="J49" s="289">
        <f t="shared" si="17"/>
        <v>0</v>
      </c>
      <c r="K49" s="293">
        <f t="shared" si="18"/>
        <v>0</v>
      </c>
      <c r="L49" s="93">
        <f t="shared" si="19"/>
        <v>0</v>
      </c>
      <c r="M49" s="193"/>
      <c r="N49" s="59">
        <v>0</v>
      </c>
      <c r="O49" s="59">
        <v>0</v>
      </c>
      <c r="P49" s="16"/>
      <c r="Q49" s="200"/>
      <c r="R49" s="228"/>
      <c r="T49" s="235"/>
    </row>
    <row r="50" spans="1:20" ht="17.4">
      <c r="A50" s="57">
        <f t="shared" si="13"/>
        <v>34</v>
      </c>
      <c r="B50" s="232"/>
      <c r="C50" s="241" t="s">
        <v>156</v>
      </c>
      <c r="D50" s="239" t="s">
        <v>68</v>
      </c>
      <c r="E50" s="234">
        <v>1</v>
      </c>
      <c r="F50" s="171">
        <v>20</v>
      </c>
      <c r="G50" s="287">
        <f t="shared" si="14"/>
        <v>0</v>
      </c>
      <c r="H50" s="289">
        <f t="shared" si="15"/>
        <v>0</v>
      </c>
      <c r="I50" s="291">
        <f t="shared" si="16"/>
        <v>0</v>
      </c>
      <c r="J50" s="289">
        <f t="shared" si="17"/>
        <v>0</v>
      </c>
      <c r="K50" s="293">
        <f t="shared" si="18"/>
        <v>0</v>
      </c>
      <c r="L50" s="93">
        <f t="shared" si="19"/>
        <v>0</v>
      </c>
      <c r="M50" s="193"/>
      <c r="N50" s="59">
        <v>0</v>
      </c>
      <c r="O50" s="59">
        <v>0</v>
      </c>
      <c r="P50" s="16"/>
      <c r="Q50" s="200"/>
      <c r="R50" s="228"/>
      <c r="T50" s="235"/>
    </row>
    <row r="51" spans="1:20" ht="15.75">
      <c r="A51" s="57">
        <f t="shared" si="13"/>
        <v>35</v>
      </c>
      <c r="B51" s="232"/>
      <c r="C51" s="241" t="s">
        <v>157</v>
      </c>
      <c r="D51" s="236" t="s">
        <v>24</v>
      </c>
      <c r="E51" s="234">
        <v>1</v>
      </c>
      <c r="F51" s="171">
        <v>3</v>
      </c>
      <c r="G51" s="287">
        <f t="shared" si="14"/>
        <v>0</v>
      </c>
      <c r="H51" s="289">
        <f t="shared" si="15"/>
        <v>0</v>
      </c>
      <c r="I51" s="291">
        <f t="shared" si="16"/>
        <v>0</v>
      </c>
      <c r="J51" s="289">
        <f t="shared" si="17"/>
        <v>0</v>
      </c>
      <c r="K51" s="293">
        <f t="shared" si="18"/>
        <v>0</v>
      </c>
      <c r="L51" s="93">
        <f t="shared" si="19"/>
        <v>0</v>
      </c>
      <c r="M51" s="193"/>
      <c r="N51" s="59">
        <v>0</v>
      </c>
      <c r="O51" s="59">
        <v>0</v>
      </c>
      <c r="P51" s="16"/>
      <c r="Q51" s="200"/>
      <c r="R51" s="228"/>
      <c r="T51" s="235"/>
    </row>
    <row r="52" spans="1:20" ht="15.75">
      <c r="A52" s="57">
        <f t="shared" si="13"/>
        <v>36</v>
      </c>
      <c r="B52" s="232"/>
      <c r="C52" s="241" t="s">
        <v>69</v>
      </c>
      <c r="D52" s="236"/>
      <c r="E52" s="234">
        <v>1</v>
      </c>
      <c r="F52" s="171">
        <v>55</v>
      </c>
      <c r="G52" s="287">
        <f t="shared" si="14"/>
        <v>0</v>
      </c>
      <c r="H52" s="289">
        <f t="shared" si="15"/>
        <v>0</v>
      </c>
      <c r="I52" s="291">
        <f t="shared" si="16"/>
        <v>0</v>
      </c>
      <c r="J52" s="289">
        <f t="shared" si="17"/>
        <v>0</v>
      </c>
      <c r="K52" s="293">
        <f t="shared" si="18"/>
        <v>0</v>
      </c>
      <c r="L52" s="93">
        <f t="shared" si="19"/>
        <v>0</v>
      </c>
      <c r="M52" s="193"/>
      <c r="N52" s="59">
        <v>0</v>
      </c>
      <c r="O52" s="59">
        <v>0</v>
      </c>
      <c r="P52" s="16"/>
      <c r="Q52" s="200"/>
      <c r="R52" s="228"/>
      <c r="T52" s="235"/>
    </row>
    <row r="53" spans="1:20" ht="15.75">
      <c r="A53" s="57">
        <f t="shared" si="13"/>
        <v>37</v>
      </c>
      <c r="B53" s="232"/>
      <c r="C53" s="241" t="s">
        <v>218</v>
      </c>
      <c r="D53" s="236" t="s">
        <v>68</v>
      </c>
      <c r="E53" s="234">
        <v>1</v>
      </c>
      <c r="F53" s="171">
        <v>28</v>
      </c>
      <c r="G53" s="287">
        <f t="shared" si="14"/>
        <v>0</v>
      </c>
      <c r="H53" s="289">
        <f t="shared" si="15"/>
        <v>0</v>
      </c>
      <c r="I53" s="291">
        <f t="shared" si="16"/>
        <v>0</v>
      </c>
      <c r="J53" s="289">
        <f t="shared" si="17"/>
        <v>0</v>
      </c>
      <c r="K53" s="293">
        <f t="shared" si="18"/>
        <v>0</v>
      </c>
      <c r="L53" s="93">
        <f t="shared" si="19"/>
        <v>0</v>
      </c>
      <c r="M53" s="193"/>
      <c r="N53" s="59">
        <v>0</v>
      </c>
      <c r="O53" s="59">
        <v>0</v>
      </c>
      <c r="P53" s="16"/>
      <c r="Q53" s="200"/>
      <c r="R53" s="228"/>
      <c r="T53" s="235"/>
    </row>
    <row r="54" spans="1:20" ht="15.75">
      <c r="A54" s="57">
        <f t="shared" si="13"/>
        <v>38</v>
      </c>
      <c r="B54" s="232"/>
      <c r="C54" s="241" t="s">
        <v>219</v>
      </c>
      <c r="D54" s="236" t="s">
        <v>24</v>
      </c>
      <c r="E54" s="234">
        <v>1</v>
      </c>
      <c r="F54" s="171">
        <v>14</v>
      </c>
      <c r="G54" s="287">
        <f t="shared" si="14"/>
        <v>0</v>
      </c>
      <c r="H54" s="289">
        <f t="shared" si="15"/>
        <v>0</v>
      </c>
      <c r="I54" s="291">
        <f t="shared" si="16"/>
        <v>0</v>
      </c>
      <c r="J54" s="289">
        <f t="shared" si="17"/>
        <v>0</v>
      </c>
      <c r="K54" s="293">
        <f t="shared" si="18"/>
        <v>0</v>
      </c>
      <c r="L54" s="93">
        <f t="shared" si="19"/>
        <v>0</v>
      </c>
      <c r="M54" s="193"/>
      <c r="N54" s="59">
        <v>0</v>
      </c>
      <c r="O54" s="59">
        <v>0</v>
      </c>
      <c r="P54" s="16"/>
      <c r="Q54" s="200"/>
      <c r="R54" s="228"/>
      <c r="T54" s="235"/>
    </row>
    <row r="55" spans="1:20" ht="30.6" thickBot="1">
      <c r="A55" s="368">
        <f t="shared" si="13"/>
        <v>39</v>
      </c>
      <c r="B55" s="369"/>
      <c r="C55" s="468" t="s">
        <v>220</v>
      </c>
      <c r="D55" s="370" t="s">
        <v>24</v>
      </c>
      <c r="E55" s="307">
        <v>1</v>
      </c>
      <c r="F55" s="300">
        <v>14</v>
      </c>
      <c r="G55" s="314">
        <f t="shared" si="14"/>
        <v>0</v>
      </c>
      <c r="H55" s="315">
        <f t="shared" si="15"/>
        <v>0</v>
      </c>
      <c r="I55" s="316">
        <f t="shared" si="16"/>
        <v>0</v>
      </c>
      <c r="J55" s="315">
        <f t="shared" si="17"/>
        <v>0</v>
      </c>
      <c r="K55" s="317">
        <f t="shared" si="18"/>
        <v>0</v>
      </c>
      <c r="L55" s="318">
        <f t="shared" si="19"/>
        <v>0</v>
      </c>
      <c r="M55" s="193"/>
      <c r="N55" s="59">
        <v>0</v>
      </c>
      <c r="O55" s="59">
        <v>0</v>
      </c>
      <c r="P55" s="16"/>
      <c r="Q55" s="200"/>
      <c r="R55" s="228"/>
      <c r="T55" s="235"/>
    </row>
    <row r="56" spans="1:20" s="266" customFormat="1" ht="15.75">
      <c r="A56" s="346"/>
      <c r="B56" s="376"/>
      <c r="C56" s="469" t="s">
        <v>87</v>
      </c>
      <c r="D56" s="349"/>
      <c r="E56" s="350"/>
      <c r="F56" s="350"/>
      <c r="G56" s="377"/>
      <c r="H56" s="378"/>
      <c r="I56" s="379"/>
      <c r="J56" s="378"/>
      <c r="K56" s="380"/>
      <c r="L56" s="381"/>
      <c r="M56" s="344"/>
      <c r="N56" s="366"/>
      <c r="O56" s="367"/>
      <c r="P56" s="264"/>
      <c r="Q56" s="407"/>
      <c r="R56" s="265"/>
      <c r="T56" s="267"/>
    </row>
    <row r="57" spans="1:20" ht="16.2" thickBot="1">
      <c r="A57" s="356"/>
      <c r="B57" s="357"/>
      <c r="C57" s="470" t="s">
        <v>71</v>
      </c>
      <c r="D57" s="359"/>
      <c r="E57" s="360"/>
      <c r="F57" s="360"/>
      <c r="G57" s="361"/>
      <c r="H57" s="362"/>
      <c r="I57" s="363"/>
      <c r="J57" s="362"/>
      <c r="K57" s="364"/>
      <c r="L57" s="365"/>
      <c r="M57" s="193"/>
      <c r="N57" s="177"/>
      <c r="O57" s="374"/>
      <c r="P57" s="16"/>
      <c r="Q57" s="200"/>
      <c r="R57" s="228"/>
      <c r="T57" s="235"/>
    </row>
    <row r="58" spans="1:20" ht="15.75">
      <c r="A58" s="280">
        <f>A55+1</f>
        <v>40</v>
      </c>
      <c r="B58" s="304"/>
      <c r="C58" s="444" t="s">
        <v>227</v>
      </c>
      <c r="D58" s="233" t="s">
        <v>61</v>
      </c>
      <c r="E58" s="306">
        <v>1</v>
      </c>
      <c r="F58" s="281">
        <v>1</v>
      </c>
      <c r="G58" s="321">
        <f>N58/$K$4</f>
        <v>0</v>
      </c>
      <c r="H58" s="322">
        <f aca="true" t="shared" si="20" ref="H58">G58*F58</f>
        <v>0</v>
      </c>
      <c r="I58" s="323">
        <f>O58/$K$4</f>
        <v>0</v>
      </c>
      <c r="J58" s="322">
        <f aca="true" t="shared" si="21" ref="J58">I58*F58</f>
        <v>0</v>
      </c>
      <c r="K58" s="324">
        <f aca="true" t="shared" si="22" ref="K58">H58+J58</f>
        <v>0</v>
      </c>
      <c r="L58" s="325">
        <f>K58/F58</f>
        <v>0</v>
      </c>
      <c r="M58" s="193"/>
      <c r="N58" s="59">
        <v>0</v>
      </c>
      <c r="O58" s="59">
        <v>0</v>
      </c>
      <c r="P58" s="16"/>
      <c r="Q58" s="200"/>
      <c r="R58" s="228"/>
      <c r="T58" s="235"/>
    </row>
    <row r="59" spans="1:20" ht="15.75">
      <c r="A59" s="57">
        <f aca="true" t="shared" si="23" ref="A59:A75">A58+1</f>
        <v>41</v>
      </c>
      <c r="B59" s="232"/>
      <c r="C59" s="241" t="s">
        <v>66</v>
      </c>
      <c r="D59" s="240" t="s">
        <v>24</v>
      </c>
      <c r="E59" s="234">
        <v>1</v>
      </c>
      <c r="F59" s="171">
        <v>1</v>
      </c>
      <c r="G59" s="287">
        <f aca="true" t="shared" si="24" ref="G59:G75">N59/$K$4</f>
        <v>0</v>
      </c>
      <c r="H59" s="289">
        <f aca="true" t="shared" si="25" ref="H59:H75">G59*F59</f>
        <v>0</v>
      </c>
      <c r="I59" s="291">
        <f aca="true" t="shared" si="26" ref="I59:I75">O59/$K$4</f>
        <v>0</v>
      </c>
      <c r="J59" s="289">
        <f aca="true" t="shared" si="27" ref="J59:J75">I59*F59</f>
        <v>0</v>
      </c>
      <c r="K59" s="293">
        <f aca="true" t="shared" si="28" ref="K59:K75">H59+J59</f>
        <v>0</v>
      </c>
      <c r="L59" s="93">
        <f aca="true" t="shared" si="29" ref="L59:L75">K59/F59</f>
        <v>0</v>
      </c>
      <c r="M59" s="193"/>
      <c r="N59" s="59">
        <v>0</v>
      </c>
      <c r="O59" s="59">
        <v>0</v>
      </c>
      <c r="P59" s="16"/>
      <c r="Q59" s="200"/>
      <c r="R59" s="228"/>
      <c r="T59" s="235"/>
    </row>
    <row r="60" spans="1:20" ht="15.75">
      <c r="A60" s="57">
        <f t="shared" si="23"/>
        <v>42</v>
      </c>
      <c r="B60" s="232"/>
      <c r="C60" s="241" t="s">
        <v>212</v>
      </c>
      <c r="D60" s="240" t="s">
        <v>61</v>
      </c>
      <c r="E60" s="234">
        <v>1</v>
      </c>
      <c r="F60" s="171">
        <v>2</v>
      </c>
      <c r="G60" s="287">
        <f t="shared" si="24"/>
        <v>0</v>
      </c>
      <c r="H60" s="289">
        <f t="shared" si="25"/>
        <v>0</v>
      </c>
      <c r="I60" s="291">
        <f t="shared" si="26"/>
        <v>0</v>
      </c>
      <c r="J60" s="289">
        <f t="shared" si="27"/>
        <v>0</v>
      </c>
      <c r="K60" s="293">
        <f t="shared" si="28"/>
        <v>0</v>
      </c>
      <c r="L60" s="93">
        <f t="shared" si="29"/>
        <v>0</v>
      </c>
      <c r="M60" s="193"/>
      <c r="N60" s="59">
        <v>0</v>
      </c>
      <c r="O60" s="59">
        <v>0</v>
      </c>
      <c r="P60" s="16"/>
      <c r="Q60" s="200"/>
      <c r="R60" s="228"/>
      <c r="T60" s="235"/>
    </row>
    <row r="61" spans="1:20" ht="15.75">
      <c r="A61" s="57">
        <f t="shared" si="23"/>
        <v>43</v>
      </c>
      <c r="B61" s="232"/>
      <c r="C61" s="241" t="s">
        <v>225</v>
      </c>
      <c r="D61" s="240" t="s">
        <v>61</v>
      </c>
      <c r="E61" s="234">
        <v>1</v>
      </c>
      <c r="F61" s="171">
        <v>4</v>
      </c>
      <c r="G61" s="287">
        <f t="shared" si="24"/>
        <v>0</v>
      </c>
      <c r="H61" s="289">
        <f t="shared" si="25"/>
        <v>0</v>
      </c>
      <c r="I61" s="291">
        <f t="shared" si="26"/>
        <v>0</v>
      </c>
      <c r="J61" s="289">
        <f t="shared" si="27"/>
        <v>0</v>
      </c>
      <c r="K61" s="293">
        <f t="shared" si="28"/>
        <v>0</v>
      </c>
      <c r="L61" s="93">
        <f t="shared" si="29"/>
        <v>0</v>
      </c>
      <c r="M61" s="193"/>
      <c r="N61" s="59">
        <v>0</v>
      </c>
      <c r="O61" s="59">
        <v>0</v>
      </c>
      <c r="P61" s="16"/>
      <c r="Q61" s="200"/>
      <c r="R61" s="228"/>
      <c r="T61" s="235"/>
    </row>
    <row r="62" spans="1:20" ht="15.75">
      <c r="A62" s="57">
        <f t="shared" si="23"/>
        <v>44</v>
      </c>
      <c r="B62" s="232"/>
      <c r="C62" s="241" t="s">
        <v>67</v>
      </c>
      <c r="D62" s="251"/>
      <c r="E62" s="249">
        <v>1</v>
      </c>
      <c r="F62" s="173">
        <v>5</v>
      </c>
      <c r="G62" s="287">
        <f t="shared" si="24"/>
        <v>0</v>
      </c>
      <c r="H62" s="289">
        <f t="shared" si="25"/>
        <v>0</v>
      </c>
      <c r="I62" s="291">
        <f t="shared" si="26"/>
        <v>0</v>
      </c>
      <c r="J62" s="289">
        <f t="shared" si="27"/>
        <v>0</v>
      </c>
      <c r="K62" s="293">
        <f t="shared" si="28"/>
        <v>0</v>
      </c>
      <c r="L62" s="93">
        <f t="shared" si="29"/>
        <v>0</v>
      </c>
      <c r="M62" s="193"/>
      <c r="N62" s="59">
        <v>0</v>
      </c>
      <c r="O62" s="59">
        <v>0</v>
      </c>
      <c r="P62" s="16"/>
      <c r="Q62" s="200"/>
      <c r="R62" s="228"/>
      <c r="T62" s="235"/>
    </row>
    <row r="63" spans="1:20" ht="15.75">
      <c r="A63" s="57">
        <f t="shared" si="23"/>
        <v>45</v>
      </c>
      <c r="B63" s="232"/>
      <c r="C63" s="241" t="s">
        <v>213</v>
      </c>
      <c r="D63" s="240" t="s">
        <v>68</v>
      </c>
      <c r="E63" s="234">
        <v>1</v>
      </c>
      <c r="F63" s="171">
        <v>45</v>
      </c>
      <c r="G63" s="287">
        <f t="shared" si="24"/>
        <v>0</v>
      </c>
      <c r="H63" s="289">
        <f t="shared" si="25"/>
        <v>0</v>
      </c>
      <c r="I63" s="291">
        <f t="shared" si="26"/>
        <v>0</v>
      </c>
      <c r="J63" s="289">
        <f t="shared" si="27"/>
        <v>0</v>
      </c>
      <c r="K63" s="293">
        <f t="shared" si="28"/>
        <v>0</v>
      </c>
      <c r="L63" s="93">
        <f t="shared" si="29"/>
        <v>0</v>
      </c>
      <c r="M63" s="193"/>
      <c r="N63" s="59">
        <v>0</v>
      </c>
      <c r="O63" s="59">
        <v>0</v>
      </c>
      <c r="P63" s="16"/>
      <c r="Q63" s="200"/>
      <c r="R63" s="228"/>
      <c r="T63" s="235"/>
    </row>
    <row r="64" spans="1:20" ht="15.75">
      <c r="A64" s="57">
        <f t="shared" si="23"/>
        <v>46</v>
      </c>
      <c r="B64" s="232"/>
      <c r="C64" s="241" t="s">
        <v>154</v>
      </c>
      <c r="D64" s="240" t="s">
        <v>68</v>
      </c>
      <c r="E64" s="234">
        <v>1</v>
      </c>
      <c r="F64" s="171">
        <v>3</v>
      </c>
      <c r="G64" s="287">
        <f t="shared" si="24"/>
        <v>0</v>
      </c>
      <c r="H64" s="289">
        <f t="shared" si="25"/>
        <v>0</v>
      </c>
      <c r="I64" s="291">
        <f t="shared" si="26"/>
        <v>0</v>
      </c>
      <c r="J64" s="289">
        <f t="shared" si="27"/>
        <v>0</v>
      </c>
      <c r="K64" s="293">
        <f t="shared" si="28"/>
        <v>0</v>
      </c>
      <c r="L64" s="93">
        <f t="shared" si="29"/>
        <v>0</v>
      </c>
      <c r="M64" s="193"/>
      <c r="N64" s="59">
        <v>0</v>
      </c>
      <c r="O64" s="59">
        <v>0</v>
      </c>
      <c r="P64" s="16"/>
      <c r="Q64" s="200"/>
      <c r="R64" s="228"/>
      <c r="T64" s="235"/>
    </row>
    <row r="65" spans="1:20" ht="15.75">
      <c r="A65" s="57">
        <f t="shared" si="23"/>
        <v>47</v>
      </c>
      <c r="B65" s="232"/>
      <c r="C65" s="241" t="s">
        <v>228</v>
      </c>
      <c r="D65" s="240" t="s">
        <v>68</v>
      </c>
      <c r="E65" s="234">
        <v>1</v>
      </c>
      <c r="F65" s="171">
        <v>7</v>
      </c>
      <c r="G65" s="287">
        <f t="shared" si="24"/>
        <v>0</v>
      </c>
      <c r="H65" s="289">
        <f t="shared" si="25"/>
        <v>0</v>
      </c>
      <c r="I65" s="291">
        <f t="shared" si="26"/>
        <v>0</v>
      </c>
      <c r="J65" s="289">
        <f t="shared" si="27"/>
        <v>0</v>
      </c>
      <c r="K65" s="293">
        <f t="shared" si="28"/>
        <v>0</v>
      </c>
      <c r="L65" s="93">
        <f t="shared" si="29"/>
        <v>0</v>
      </c>
      <c r="M65" s="193"/>
      <c r="N65" s="59">
        <v>0</v>
      </c>
      <c r="O65" s="59">
        <v>0</v>
      </c>
      <c r="P65" s="16"/>
      <c r="Q65" s="200"/>
      <c r="R65" s="228"/>
      <c r="T65" s="235"/>
    </row>
    <row r="66" spans="1:20" ht="15.75">
      <c r="A66" s="57">
        <f t="shared" si="23"/>
        <v>48</v>
      </c>
      <c r="B66" s="232"/>
      <c r="C66" s="241" t="s">
        <v>214</v>
      </c>
      <c r="D66" s="240" t="s">
        <v>68</v>
      </c>
      <c r="E66" s="234">
        <v>1</v>
      </c>
      <c r="F66" s="171">
        <v>2</v>
      </c>
      <c r="G66" s="287">
        <f t="shared" si="24"/>
        <v>0</v>
      </c>
      <c r="H66" s="289">
        <f t="shared" si="25"/>
        <v>0</v>
      </c>
      <c r="I66" s="291">
        <f t="shared" si="26"/>
        <v>0</v>
      </c>
      <c r="J66" s="289">
        <f t="shared" si="27"/>
        <v>0</v>
      </c>
      <c r="K66" s="293">
        <f t="shared" si="28"/>
        <v>0</v>
      </c>
      <c r="L66" s="93">
        <f t="shared" si="29"/>
        <v>0</v>
      </c>
      <c r="M66" s="193"/>
      <c r="N66" s="59">
        <v>0</v>
      </c>
      <c r="O66" s="59">
        <v>0</v>
      </c>
      <c r="P66" s="16"/>
      <c r="Q66" s="200"/>
      <c r="R66" s="228"/>
      <c r="T66" s="235"/>
    </row>
    <row r="67" spans="1:20" ht="15.75">
      <c r="A67" s="57">
        <f t="shared" si="23"/>
        <v>49</v>
      </c>
      <c r="B67" s="232"/>
      <c r="C67" s="241" t="s">
        <v>215</v>
      </c>
      <c r="D67" s="240" t="s">
        <v>68</v>
      </c>
      <c r="E67" s="234">
        <v>1</v>
      </c>
      <c r="F67" s="171">
        <v>53</v>
      </c>
      <c r="G67" s="287">
        <f t="shared" si="24"/>
        <v>0</v>
      </c>
      <c r="H67" s="289">
        <f t="shared" si="25"/>
        <v>0</v>
      </c>
      <c r="I67" s="291">
        <f t="shared" si="26"/>
        <v>0</v>
      </c>
      <c r="J67" s="289">
        <f t="shared" si="27"/>
        <v>0</v>
      </c>
      <c r="K67" s="293">
        <f t="shared" si="28"/>
        <v>0</v>
      </c>
      <c r="L67" s="93">
        <f t="shared" si="29"/>
        <v>0</v>
      </c>
      <c r="M67" s="193"/>
      <c r="N67" s="59">
        <v>0</v>
      </c>
      <c r="O67" s="59">
        <v>0</v>
      </c>
      <c r="P67" s="16"/>
      <c r="Q67" s="200"/>
      <c r="R67" s="228"/>
      <c r="T67" s="235"/>
    </row>
    <row r="68" spans="1:20" ht="15.75">
      <c r="A68" s="57">
        <f t="shared" si="23"/>
        <v>50</v>
      </c>
      <c r="B68" s="232"/>
      <c r="C68" s="250" t="s">
        <v>155</v>
      </c>
      <c r="D68" s="240" t="s">
        <v>68</v>
      </c>
      <c r="E68" s="234">
        <v>1</v>
      </c>
      <c r="F68" s="171">
        <v>27</v>
      </c>
      <c r="G68" s="287">
        <f t="shared" si="24"/>
        <v>0</v>
      </c>
      <c r="H68" s="289">
        <f t="shared" si="25"/>
        <v>0</v>
      </c>
      <c r="I68" s="291">
        <f t="shared" si="26"/>
        <v>0</v>
      </c>
      <c r="J68" s="289">
        <f t="shared" si="27"/>
        <v>0</v>
      </c>
      <c r="K68" s="293">
        <f t="shared" si="28"/>
        <v>0</v>
      </c>
      <c r="L68" s="93">
        <f t="shared" si="29"/>
        <v>0</v>
      </c>
      <c r="M68" s="193"/>
      <c r="N68" s="59">
        <v>0</v>
      </c>
      <c r="O68" s="59">
        <v>0</v>
      </c>
      <c r="P68" s="16"/>
      <c r="Q68" s="200"/>
      <c r="R68" s="228"/>
      <c r="T68" s="235"/>
    </row>
    <row r="69" spans="1:20" ht="15.75">
      <c r="A69" s="57">
        <f t="shared" si="23"/>
        <v>51</v>
      </c>
      <c r="B69" s="232"/>
      <c r="C69" s="241" t="s">
        <v>216</v>
      </c>
      <c r="D69" s="240" t="s">
        <v>68</v>
      </c>
      <c r="E69" s="234">
        <v>1</v>
      </c>
      <c r="F69" s="171">
        <v>9</v>
      </c>
      <c r="G69" s="287">
        <f t="shared" si="24"/>
        <v>0</v>
      </c>
      <c r="H69" s="289">
        <f t="shared" si="25"/>
        <v>0</v>
      </c>
      <c r="I69" s="291">
        <f t="shared" si="26"/>
        <v>0</v>
      </c>
      <c r="J69" s="289">
        <f t="shared" si="27"/>
        <v>0</v>
      </c>
      <c r="K69" s="293">
        <f t="shared" si="28"/>
        <v>0</v>
      </c>
      <c r="L69" s="93">
        <f t="shared" si="29"/>
        <v>0</v>
      </c>
      <c r="M69" s="193"/>
      <c r="N69" s="59">
        <v>0</v>
      </c>
      <c r="O69" s="59">
        <v>0</v>
      </c>
      <c r="P69" s="16"/>
      <c r="Q69" s="200"/>
      <c r="R69" s="228"/>
      <c r="T69" s="235"/>
    </row>
    <row r="70" spans="1:20" ht="15.75">
      <c r="A70" s="57">
        <f t="shared" si="23"/>
        <v>52</v>
      </c>
      <c r="B70" s="232"/>
      <c r="C70" s="241" t="s">
        <v>156</v>
      </c>
      <c r="D70" s="240" t="s">
        <v>68</v>
      </c>
      <c r="E70" s="234">
        <v>1</v>
      </c>
      <c r="F70" s="171">
        <v>32</v>
      </c>
      <c r="G70" s="287">
        <f t="shared" si="24"/>
        <v>0</v>
      </c>
      <c r="H70" s="289">
        <f t="shared" si="25"/>
        <v>0</v>
      </c>
      <c r="I70" s="291">
        <f t="shared" si="26"/>
        <v>0</v>
      </c>
      <c r="J70" s="289">
        <f t="shared" si="27"/>
        <v>0</v>
      </c>
      <c r="K70" s="293">
        <f t="shared" si="28"/>
        <v>0</v>
      </c>
      <c r="L70" s="93">
        <f t="shared" si="29"/>
        <v>0</v>
      </c>
      <c r="M70" s="193"/>
      <c r="N70" s="59">
        <v>0</v>
      </c>
      <c r="O70" s="59">
        <v>0</v>
      </c>
      <c r="P70" s="16"/>
      <c r="Q70" s="200"/>
      <c r="R70" s="228"/>
      <c r="T70" s="235"/>
    </row>
    <row r="71" spans="1:20" ht="15.75">
      <c r="A71" s="57">
        <f t="shared" si="23"/>
        <v>53</v>
      </c>
      <c r="B71" s="232"/>
      <c r="C71" s="241" t="s">
        <v>157</v>
      </c>
      <c r="D71" s="240" t="s">
        <v>24</v>
      </c>
      <c r="E71" s="234">
        <v>1</v>
      </c>
      <c r="F71" s="171">
        <v>3</v>
      </c>
      <c r="G71" s="287">
        <f t="shared" si="24"/>
        <v>0</v>
      </c>
      <c r="H71" s="289">
        <f t="shared" si="25"/>
        <v>0</v>
      </c>
      <c r="I71" s="291">
        <f t="shared" si="26"/>
        <v>0</v>
      </c>
      <c r="J71" s="289">
        <f t="shared" si="27"/>
        <v>0</v>
      </c>
      <c r="K71" s="293">
        <f t="shared" si="28"/>
        <v>0</v>
      </c>
      <c r="L71" s="93">
        <f t="shared" si="29"/>
        <v>0</v>
      </c>
      <c r="M71" s="193"/>
      <c r="N71" s="59">
        <v>0</v>
      </c>
      <c r="O71" s="59">
        <v>0</v>
      </c>
      <c r="P71" s="16"/>
      <c r="Q71" s="200"/>
      <c r="R71" s="228"/>
      <c r="T71" s="235"/>
    </row>
    <row r="72" spans="1:20" ht="15.75">
      <c r="A72" s="57">
        <f t="shared" si="23"/>
        <v>54</v>
      </c>
      <c r="B72" s="232"/>
      <c r="C72" s="242" t="s">
        <v>217</v>
      </c>
      <c r="D72" s="240"/>
      <c r="E72" s="234">
        <v>1</v>
      </c>
      <c r="F72" s="171">
        <v>56</v>
      </c>
      <c r="G72" s="287">
        <f t="shared" si="24"/>
        <v>0</v>
      </c>
      <c r="H72" s="289">
        <f t="shared" si="25"/>
        <v>0</v>
      </c>
      <c r="I72" s="291">
        <f t="shared" si="26"/>
        <v>0</v>
      </c>
      <c r="J72" s="289">
        <f t="shared" si="27"/>
        <v>0</v>
      </c>
      <c r="K72" s="293">
        <f t="shared" si="28"/>
        <v>0</v>
      </c>
      <c r="L72" s="93">
        <f t="shared" si="29"/>
        <v>0</v>
      </c>
      <c r="M72" s="193"/>
      <c r="N72" s="59">
        <v>0</v>
      </c>
      <c r="O72" s="59">
        <v>0</v>
      </c>
      <c r="P72" s="16"/>
      <c r="Q72" s="200"/>
      <c r="R72" s="228"/>
      <c r="T72" s="235"/>
    </row>
    <row r="73" spans="1:20" ht="15.75">
      <c r="A73" s="57">
        <f t="shared" si="23"/>
        <v>55</v>
      </c>
      <c r="B73" s="232"/>
      <c r="C73" s="242" t="s">
        <v>218</v>
      </c>
      <c r="D73" s="240" t="s">
        <v>64</v>
      </c>
      <c r="E73" s="234">
        <v>1</v>
      </c>
      <c r="F73" s="171">
        <v>32</v>
      </c>
      <c r="G73" s="287">
        <f t="shared" si="24"/>
        <v>0</v>
      </c>
      <c r="H73" s="289">
        <f t="shared" si="25"/>
        <v>0</v>
      </c>
      <c r="I73" s="291">
        <f t="shared" si="26"/>
        <v>0</v>
      </c>
      <c r="J73" s="289">
        <f t="shared" si="27"/>
        <v>0</v>
      </c>
      <c r="K73" s="293">
        <f t="shared" si="28"/>
        <v>0</v>
      </c>
      <c r="L73" s="93">
        <f t="shared" si="29"/>
        <v>0</v>
      </c>
      <c r="M73" s="193"/>
      <c r="N73" s="59">
        <v>0</v>
      </c>
      <c r="O73" s="59">
        <v>0</v>
      </c>
      <c r="P73" s="16"/>
      <c r="Q73" s="200"/>
      <c r="R73" s="228"/>
      <c r="T73" s="235"/>
    </row>
    <row r="74" spans="1:20" ht="15.75">
      <c r="A74" s="57">
        <f t="shared" si="23"/>
        <v>56</v>
      </c>
      <c r="B74" s="232"/>
      <c r="C74" s="242" t="s">
        <v>219</v>
      </c>
      <c r="D74" s="240"/>
      <c r="E74" s="234">
        <v>1</v>
      </c>
      <c r="F74" s="171">
        <v>16</v>
      </c>
      <c r="G74" s="287">
        <f t="shared" si="24"/>
        <v>0</v>
      </c>
      <c r="H74" s="289">
        <f t="shared" si="25"/>
        <v>0</v>
      </c>
      <c r="I74" s="291">
        <f t="shared" si="26"/>
        <v>0</v>
      </c>
      <c r="J74" s="289">
        <f t="shared" si="27"/>
        <v>0</v>
      </c>
      <c r="K74" s="293">
        <f t="shared" si="28"/>
        <v>0</v>
      </c>
      <c r="L74" s="93">
        <f t="shared" si="29"/>
        <v>0</v>
      </c>
      <c r="M74" s="193"/>
      <c r="N74" s="59">
        <v>0</v>
      </c>
      <c r="O74" s="59">
        <v>0</v>
      </c>
      <c r="P74" s="16"/>
      <c r="Q74" s="200"/>
      <c r="R74" s="228"/>
      <c r="T74" s="235"/>
    </row>
    <row r="75" spans="1:20" ht="30.75" thickBot="1">
      <c r="A75" s="368">
        <f t="shared" si="23"/>
        <v>57</v>
      </c>
      <c r="B75" s="369"/>
      <c r="C75" s="406" t="s">
        <v>220</v>
      </c>
      <c r="D75" s="382" t="s">
        <v>64</v>
      </c>
      <c r="E75" s="307">
        <v>1</v>
      </c>
      <c r="F75" s="300">
        <v>16</v>
      </c>
      <c r="G75" s="314">
        <f t="shared" si="24"/>
        <v>0</v>
      </c>
      <c r="H75" s="315">
        <f t="shared" si="25"/>
        <v>0</v>
      </c>
      <c r="I75" s="316">
        <f t="shared" si="26"/>
        <v>0</v>
      </c>
      <c r="J75" s="315">
        <f t="shared" si="27"/>
        <v>0</v>
      </c>
      <c r="K75" s="317">
        <f t="shared" si="28"/>
        <v>0</v>
      </c>
      <c r="L75" s="318">
        <f t="shared" si="29"/>
        <v>0</v>
      </c>
      <c r="M75" s="193"/>
      <c r="N75" s="59">
        <v>0</v>
      </c>
      <c r="O75" s="59">
        <v>0</v>
      </c>
      <c r="P75" s="16"/>
      <c r="Q75" s="200"/>
      <c r="R75" s="228"/>
      <c r="T75" s="235"/>
    </row>
    <row r="76" spans="1:20" ht="15.75">
      <c r="A76" s="346"/>
      <c r="B76" s="347"/>
      <c r="C76" s="471" t="s">
        <v>92</v>
      </c>
      <c r="D76" s="384"/>
      <c r="E76" s="350"/>
      <c r="F76" s="350"/>
      <c r="G76" s="351"/>
      <c r="H76" s="352"/>
      <c r="I76" s="353"/>
      <c r="J76" s="352"/>
      <c r="K76" s="354"/>
      <c r="L76" s="355"/>
      <c r="M76" s="193"/>
      <c r="N76" s="373"/>
      <c r="O76" s="367"/>
      <c r="P76" s="16"/>
      <c r="Q76" s="200"/>
      <c r="R76" s="228"/>
      <c r="T76" s="235"/>
    </row>
    <row r="77" spans="1:20" ht="16.2" thickBot="1">
      <c r="A77" s="356"/>
      <c r="B77" s="357"/>
      <c r="C77" s="472" t="s">
        <v>93</v>
      </c>
      <c r="D77" s="385"/>
      <c r="E77" s="360"/>
      <c r="F77" s="360"/>
      <c r="G77" s="361"/>
      <c r="H77" s="362"/>
      <c r="I77" s="363"/>
      <c r="J77" s="362"/>
      <c r="K77" s="364"/>
      <c r="L77" s="365"/>
      <c r="M77" s="193"/>
      <c r="N77" s="177"/>
      <c r="O77" s="374"/>
      <c r="P77" s="16"/>
      <c r="Q77" s="200"/>
      <c r="R77" s="228"/>
      <c r="T77" s="235"/>
    </row>
    <row r="78" spans="1:20" ht="18" customHeight="1">
      <c r="A78" s="280">
        <f>A75+1</f>
        <v>58</v>
      </c>
      <c r="B78" s="304"/>
      <c r="C78" s="405" t="s">
        <v>229</v>
      </c>
      <c r="D78" s="383" t="s">
        <v>61</v>
      </c>
      <c r="E78" s="306">
        <v>1</v>
      </c>
      <c r="F78" s="281">
        <v>1</v>
      </c>
      <c r="G78" s="321">
        <f aca="true" t="shared" si="30" ref="G78">N78/$K$4</f>
        <v>0</v>
      </c>
      <c r="H78" s="322">
        <f aca="true" t="shared" si="31" ref="H78">G78*F78</f>
        <v>0</v>
      </c>
      <c r="I78" s="323">
        <f aca="true" t="shared" si="32" ref="I78">O78/$K$4</f>
        <v>0</v>
      </c>
      <c r="J78" s="322">
        <f aca="true" t="shared" si="33" ref="J78">I78*F78</f>
        <v>0</v>
      </c>
      <c r="K78" s="324">
        <f aca="true" t="shared" si="34" ref="K78">H78+J78</f>
        <v>0</v>
      </c>
      <c r="L78" s="325">
        <f aca="true" t="shared" si="35" ref="L78">K78/F78</f>
        <v>0</v>
      </c>
      <c r="M78" s="193"/>
      <c r="N78" s="59">
        <v>0</v>
      </c>
      <c r="O78" s="59">
        <v>0</v>
      </c>
      <c r="P78" s="16"/>
      <c r="Q78" s="200"/>
      <c r="R78" s="228"/>
      <c r="T78" s="235"/>
    </row>
    <row r="79" spans="1:20" ht="15.75">
      <c r="A79" s="57">
        <f aca="true" t="shared" si="36" ref="A79:A114">A78+1</f>
        <v>59</v>
      </c>
      <c r="B79" s="232"/>
      <c r="C79" s="242" t="s">
        <v>66</v>
      </c>
      <c r="D79" s="240" t="s">
        <v>24</v>
      </c>
      <c r="E79" s="234">
        <v>1</v>
      </c>
      <c r="F79" s="171">
        <v>1</v>
      </c>
      <c r="G79" s="287">
        <f aca="true" t="shared" si="37" ref="G79:G105">N79/$K$4</f>
        <v>0</v>
      </c>
      <c r="H79" s="289">
        <f aca="true" t="shared" si="38" ref="H79:H105">G79*F79</f>
        <v>0</v>
      </c>
      <c r="I79" s="291">
        <f aca="true" t="shared" si="39" ref="I79:I105">O79/$K$4</f>
        <v>0</v>
      </c>
      <c r="J79" s="289">
        <f aca="true" t="shared" si="40" ref="J79:J105">I79*F79</f>
        <v>0</v>
      </c>
      <c r="K79" s="293">
        <f aca="true" t="shared" si="41" ref="K79:K105">H79+J79</f>
        <v>0</v>
      </c>
      <c r="L79" s="93">
        <f aca="true" t="shared" si="42" ref="L79:L105">K79/F79</f>
        <v>0</v>
      </c>
      <c r="M79" s="193"/>
      <c r="N79" s="59">
        <v>0</v>
      </c>
      <c r="O79" s="59">
        <v>0</v>
      </c>
      <c r="P79" s="16"/>
      <c r="Q79" s="200"/>
      <c r="R79" s="228"/>
      <c r="T79" s="235"/>
    </row>
    <row r="80" spans="1:20" ht="15.75">
      <c r="A80" s="57">
        <f t="shared" si="36"/>
        <v>60</v>
      </c>
      <c r="B80" s="232"/>
      <c r="C80" s="242" t="s">
        <v>230</v>
      </c>
      <c r="D80" s="240" t="s">
        <v>61</v>
      </c>
      <c r="E80" s="234">
        <v>1</v>
      </c>
      <c r="F80" s="171">
        <v>1</v>
      </c>
      <c r="G80" s="287">
        <f t="shared" si="37"/>
        <v>0</v>
      </c>
      <c r="H80" s="289">
        <f t="shared" si="38"/>
        <v>0</v>
      </c>
      <c r="I80" s="291">
        <f t="shared" si="39"/>
        <v>0</v>
      </c>
      <c r="J80" s="289">
        <f t="shared" si="40"/>
        <v>0</v>
      </c>
      <c r="K80" s="293">
        <f t="shared" si="41"/>
        <v>0</v>
      </c>
      <c r="L80" s="93">
        <f t="shared" si="42"/>
        <v>0</v>
      </c>
      <c r="M80" s="193"/>
      <c r="N80" s="59">
        <v>0</v>
      </c>
      <c r="O80" s="59">
        <v>0</v>
      </c>
      <c r="P80" s="16"/>
      <c r="Q80" s="200"/>
      <c r="R80" s="228"/>
      <c r="T80" s="235"/>
    </row>
    <row r="81" spans="1:20" ht="15.75">
      <c r="A81" s="57">
        <f t="shared" si="36"/>
        <v>61</v>
      </c>
      <c r="B81" s="232"/>
      <c r="C81" s="242" t="s">
        <v>231</v>
      </c>
      <c r="D81" s="240" t="s">
        <v>61</v>
      </c>
      <c r="E81" s="234">
        <v>1</v>
      </c>
      <c r="F81" s="171">
        <v>1</v>
      </c>
      <c r="G81" s="287">
        <f t="shared" si="37"/>
        <v>0</v>
      </c>
      <c r="H81" s="289">
        <f t="shared" si="38"/>
        <v>0</v>
      </c>
      <c r="I81" s="291">
        <f t="shared" si="39"/>
        <v>0</v>
      </c>
      <c r="J81" s="289">
        <f t="shared" si="40"/>
        <v>0</v>
      </c>
      <c r="K81" s="293">
        <f t="shared" si="41"/>
        <v>0</v>
      </c>
      <c r="L81" s="93">
        <f t="shared" si="42"/>
        <v>0</v>
      </c>
      <c r="M81" s="193"/>
      <c r="N81" s="59">
        <v>0</v>
      </c>
      <c r="O81" s="59">
        <v>0</v>
      </c>
      <c r="P81" s="16"/>
      <c r="Q81" s="200"/>
      <c r="R81" s="228"/>
      <c r="T81" s="235"/>
    </row>
    <row r="82" spans="1:20" ht="15.75">
      <c r="A82" s="57">
        <f t="shared" si="36"/>
        <v>62</v>
      </c>
      <c r="B82" s="232"/>
      <c r="C82" s="242" t="s">
        <v>232</v>
      </c>
      <c r="D82" s="240" t="s">
        <v>61</v>
      </c>
      <c r="E82" s="234">
        <v>1</v>
      </c>
      <c r="F82" s="171">
        <v>3</v>
      </c>
      <c r="G82" s="287">
        <f t="shared" si="37"/>
        <v>0</v>
      </c>
      <c r="H82" s="289">
        <f t="shared" si="38"/>
        <v>0</v>
      </c>
      <c r="I82" s="291">
        <f t="shared" si="39"/>
        <v>0</v>
      </c>
      <c r="J82" s="289">
        <f t="shared" si="40"/>
        <v>0</v>
      </c>
      <c r="K82" s="293">
        <f t="shared" si="41"/>
        <v>0</v>
      </c>
      <c r="L82" s="93">
        <f t="shared" si="42"/>
        <v>0</v>
      </c>
      <c r="M82" s="193"/>
      <c r="N82" s="59">
        <v>0</v>
      </c>
      <c r="O82" s="59">
        <v>0</v>
      </c>
      <c r="P82" s="16"/>
      <c r="Q82" s="200"/>
      <c r="R82" s="228"/>
      <c r="T82" s="235"/>
    </row>
    <row r="83" spans="1:20" ht="15.75">
      <c r="A83" s="57">
        <f t="shared" si="36"/>
        <v>63</v>
      </c>
      <c r="B83" s="232"/>
      <c r="C83" s="242" t="s">
        <v>233</v>
      </c>
      <c r="D83" s="240" t="s">
        <v>61</v>
      </c>
      <c r="E83" s="234">
        <v>1</v>
      </c>
      <c r="F83" s="171">
        <v>2</v>
      </c>
      <c r="G83" s="287">
        <f t="shared" si="37"/>
        <v>0</v>
      </c>
      <c r="H83" s="289">
        <f t="shared" si="38"/>
        <v>0</v>
      </c>
      <c r="I83" s="291">
        <f t="shared" si="39"/>
        <v>0</v>
      </c>
      <c r="J83" s="289">
        <f t="shared" si="40"/>
        <v>0</v>
      </c>
      <c r="K83" s="293">
        <f t="shared" si="41"/>
        <v>0</v>
      </c>
      <c r="L83" s="93">
        <f t="shared" si="42"/>
        <v>0</v>
      </c>
      <c r="M83" s="193"/>
      <c r="N83" s="59">
        <v>0</v>
      </c>
      <c r="O83" s="59">
        <v>0</v>
      </c>
      <c r="P83" s="16"/>
      <c r="Q83" s="200"/>
      <c r="R83" s="228"/>
      <c r="T83" s="235"/>
    </row>
    <row r="84" spans="1:20" ht="15.75">
      <c r="A84" s="57">
        <f t="shared" si="36"/>
        <v>64</v>
      </c>
      <c r="B84" s="232"/>
      <c r="C84" s="242" t="s">
        <v>234</v>
      </c>
      <c r="D84" s="240" t="s">
        <v>61</v>
      </c>
      <c r="E84" s="234">
        <v>1</v>
      </c>
      <c r="F84" s="171">
        <v>2</v>
      </c>
      <c r="G84" s="287">
        <f t="shared" si="37"/>
        <v>0</v>
      </c>
      <c r="H84" s="289">
        <f t="shared" si="38"/>
        <v>0</v>
      </c>
      <c r="I84" s="291">
        <f t="shared" si="39"/>
        <v>0</v>
      </c>
      <c r="J84" s="289">
        <f t="shared" si="40"/>
        <v>0</v>
      </c>
      <c r="K84" s="293">
        <f t="shared" si="41"/>
        <v>0</v>
      </c>
      <c r="L84" s="93">
        <f t="shared" si="42"/>
        <v>0</v>
      </c>
      <c r="M84" s="193"/>
      <c r="N84" s="59">
        <v>0</v>
      </c>
      <c r="O84" s="59">
        <v>0</v>
      </c>
      <c r="P84" s="16"/>
      <c r="Q84" s="200"/>
      <c r="R84" s="228"/>
      <c r="T84" s="235"/>
    </row>
    <row r="85" spans="1:20" ht="15.75">
      <c r="A85" s="57">
        <f t="shared" si="36"/>
        <v>65</v>
      </c>
      <c r="B85" s="232"/>
      <c r="C85" s="242" t="s">
        <v>235</v>
      </c>
      <c r="D85" s="240" t="s">
        <v>61</v>
      </c>
      <c r="E85" s="234">
        <v>1</v>
      </c>
      <c r="F85" s="171">
        <v>1</v>
      </c>
      <c r="G85" s="287">
        <f t="shared" si="37"/>
        <v>0</v>
      </c>
      <c r="H85" s="289">
        <f t="shared" si="38"/>
        <v>0</v>
      </c>
      <c r="I85" s="291">
        <f t="shared" si="39"/>
        <v>0</v>
      </c>
      <c r="J85" s="289">
        <f t="shared" si="40"/>
        <v>0</v>
      </c>
      <c r="K85" s="293">
        <f t="shared" si="41"/>
        <v>0</v>
      </c>
      <c r="L85" s="93">
        <f t="shared" si="42"/>
        <v>0</v>
      </c>
      <c r="M85" s="193"/>
      <c r="N85" s="59">
        <v>0</v>
      </c>
      <c r="O85" s="59">
        <v>0</v>
      </c>
      <c r="P85" s="16"/>
      <c r="Q85" s="200"/>
      <c r="R85" s="228"/>
      <c r="T85" s="235"/>
    </row>
    <row r="86" spans="1:20" ht="15.75">
      <c r="A86" s="57">
        <f t="shared" si="36"/>
        <v>66</v>
      </c>
      <c r="B86" s="232"/>
      <c r="C86" s="241" t="s">
        <v>236</v>
      </c>
      <c r="D86" s="240" t="s">
        <v>68</v>
      </c>
      <c r="E86" s="234">
        <v>1</v>
      </c>
      <c r="F86" s="171">
        <v>1</v>
      </c>
      <c r="G86" s="287">
        <f t="shared" si="37"/>
        <v>0</v>
      </c>
      <c r="H86" s="289">
        <f t="shared" si="38"/>
        <v>0</v>
      </c>
      <c r="I86" s="291">
        <f t="shared" si="39"/>
        <v>0</v>
      </c>
      <c r="J86" s="289">
        <f t="shared" si="40"/>
        <v>0</v>
      </c>
      <c r="K86" s="293">
        <f t="shared" si="41"/>
        <v>0</v>
      </c>
      <c r="L86" s="93">
        <f t="shared" si="42"/>
        <v>0</v>
      </c>
      <c r="M86" s="193"/>
      <c r="N86" s="59">
        <v>0</v>
      </c>
      <c r="O86" s="59">
        <v>0</v>
      </c>
      <c r="P86" s="16"/>
      <c r="Q86" s="200"/>
      <c r="R86" s="228"/>
      <c r="T86" s="235"/>
    </row>
    <row r="87" spans="1:20" ht="15.75">
      <c r="A87" s="57">
        <f t="shared" si="36"/>
        <v>67</v>
      </c>
      <c r="B87" s="232"/>
      <c r="C87" s="241" t="s">
        <v>237</v>
      </c>
      <c r="D87" s="240" t="s">
        <v>68</v>
      </c>
      <c r="E87" s="234">
        <v>1</v>
      </c>
      <c r="F87" s="171">
        <v>12</v>
      </c>
      <c r="G87" s="287">
        <f t="shared" si="37"/>
        <v>0</v>
      </c>
      <c r="H87" s="289">
        <f t="shared" si="38"/>
        <v>0</v>
      </c>
      <c r="I87" s="291">
        <f t="shared" si="39"/>
        <v>0</v>
      </c>
      <c r="J87" s="289">
        <f t="shared" si="40"/>
        <v>0</v>
      </c>
      <c r="K87" s="293">
        <f t="shared" si="41"/>
        <v>0</v>
      </c>
      <c r="L87" s="93">
        <f t="shared" si="42"/>
        <v>0</v>
      </c>
      <c r="M87" s="193"/>
      <c r="N87" s="59">
        <v>0</v>
      </c>
      <c r="O87" s="59">
        <v>0</v>
      </c>
      <c r="P87" s="16"/>
      <c r="Q87" s="200"/>
      <c r="R87" s="228"/>
      <c r="T87" s="235"/>
    </row>
    <row r="88" spans="1:20" ht="15.75">
      <c r="A88" s="57">
        <f t="shared" si="36"/>
        <v>68</v>
      </c>
      <c r="B88" s="232"/>
      <c r="C88" s="241" t="s">
        <v>238</v>
      </c>
      <c r="D88" s="240" t="s">
        <v>68</v>
      </c>
      <c r="E88" s="234">
        <v>1</v>
      </c>
      <c r="F88" s="171">
        <v>22</v>
      </c>
      <c r="G88" s="287">
        <f t="shared" si="37"/>
        <v>0</v>
      </c>
      <c r="H88" s="289">
        <f t="shared" si="38"/>
        <v>0</v>
      </c>
      <c r="I88" s="291">
        <f t="shared" si="39"/>
        <v>0</v>
      </c>
      <c r="J88" s="289">
        <f t="shared" si="40"/>
        <v>0</v>
      </c>
      <c r="K88" s="293">
        <f t="shared" si="41"/>
        <v>0</v>
      </c>
      <c r="L88" s="93">
        <f t="shared" si="42"/>
        <v>0</v>
      </c>
      <c r="M88" s="193"/>
      <c r="N88" s="59">
        <v>0</v>
      </c>
      <c r="O88" s="59">
        <v>0</v>
      </c>
      <c r="P88" s="16"/>
      <c r="Q88" s="200"/>
      <c r="R88" s="228"/>
      <c r="T88" s="235"/>
    </row>
    <row r="89" spans="1:20" ht="15.75">
      <c r="A89" s="57">
        <f t="shared" si="36"/>
        <v>69</v>
      </c>
      <c r="B89" s="232"/>
      <c r="C89" s="241" t="s">
        <v>239</v>
      </c>
      <c r="D89" s="240" t="s">
        <v>68</v>
      </c>
      <c r="E89" s="234">
        <v>1</v>
      </c>
      <c r="F89" s="171">
        <v>10</v>
      </c>
      <c r="G89" s="287">
        <f t="shared" si="37"/>
        <v>0</v>
      </c>
      <c r="H89" s="289">
        <f t="shared" si="38"/>
        <v>0</v>
      </c>
      <c r="I89" s="291">
        <f t="shared" si="39"/>
        <v>0</v>
      </c>
      <c r="J89" s="289">
        <f t="shared" si="40"/>
        <v>0</v>
      </c>
      <c r="K89" s="293">
        <f t="shared" si="41"/>
        <v>0</v>
      </c>
      <c r="L89" s="93">
        <f t="shared" si="42"/>
        <v>0</v>
      </c>
      <c r="M89" s="193"/>
      <c r="N89" s="59">
        <v>0</v>
      </c>
      <c r="O89" s="59">
        <v>0</v>
      </c>
      <c r="P89" s="16"/>
      <c r="Q89" s="200"/>
      <c r="R89" s="228"/>
      <c r="T89" s="235"/>
    </row>
    <row r="90" spans="1:20" ht="15.75">
      <c r="A90" s="57">
        <f t="shared" si="36"/>
        <v>70</v>
      </c>
      <c r="B90" s="232"/>
      <c r="C90" s="250" t="s">
        <v>240</v>
      </c>
      <c r="D90" s="240" t="s">
        <v>68</v>
      </c>
      <c r="E90" s="234">
        <v>1</v>
      </c>
      <c r="F90" s="171">
        <v>58</v>
      </c>
      <c r="G90" s="287">
        <f t="shared" si="37"/>
        <v>0</v>
      </c>
      <c r="H90" s="289">
        <f t="shared" si="38"/>
        <v>0</v>
      </c>
      <c r="I90" s="291">
        <f t="shared" si="39"/>
        <v>0</v>
      </c>
      <c r="J90" s="289">
        <f t="shared" si="40"/>
        <v>0</v>
      </c>
      <c r="K90" s="293">
        <f t="shared" si="41"/>
        <v>0</v>
      </c>
      <c r="L90" s="93">
        <f t="shared" si="42"/>
        <v>0</v>
      </c>
      <c r="M90" s="193"/>
      <c r="N90" s="59">
        <v>0</v>
      </c>
      <c r="O90" s="59">
        <v>0</v>
      </c>
      <c r="P90" s="16"/>
      <c r="Q90" s="200"/>
      <c r="R90" s="228"/>
      <c r="T90" s="235"/>
    </row>
    <row r="91" spans="1:20" ht="15.75">
      <c r="A91" s="57">
        <f t="shared" si="36"/>
        <v>71</v>
      </c>
      <c r="B91" s="232"/>
      <c r="C91" s="241" t="s">
        <v>216</v>
      </c>
      <c r="D91" s="240" t="s">
        <v>68</v>
      </c>
      <c r="E91" s="234">
        <v>1</v>
      </c>
      <c r="F91" s="171">
        <v>42</v>
      </c>
      <c r="G91" s="287">
        <f t="shared" si="37"/>
        <v>0</v>
      </c>
      <c r="H91" s="289">
        <f t="shared" si="38"/>
        <v>0</v>
      </c>
      <c r="I91" s="291">
        <f t="shared" si="39"/>
        <v>0</v>
      </c>
      <c r="J91" s="289">
        <f t="shared" si="40"/>
        <v>0</v>
      </c>
      <c r="K91" s="293">
        <f t="shared" si="41"/>
        <v>0</v>
      </c>
      <c r="L91" s="93">
        <f t="shared" si="42"/>
        <v>0</v>
      </c>
      <c r="M91" s="193"/>
      <c r="N91" s="59">
        <v>0</v>
      </c>
      <c r="O91" s="59">
        <v>0</v>
      </c>
      <c r="P91" s="16"/>
      <c r="Q91" s="200"/>
      <c r="R91" s="228"/>
      <c r="T91" s="235"/>
    </row>
    <row r="92" spans="1:20" ht="15.75">
      <c r="A92" s="57">
        <f t="shared" si="36"/>
        <v>72</v>
      </c>
      <c r="B92" s="232"/>
      <c r="C92" s="241" t="s">
        <v>241</v>
      </c>
      <c r="D92" s="240" t="s">
        <v>68</v>
      </c>
      <c r="E92" s="234">
        <v>1</v>
      </c>
      <c r="F92" s="171">
        <v>40</v>
      </c>
      <c r="G92" s="287">
        <f t="shared" si="37"/>
        <v>0</v>
      </c>
      <c r="H92" s="289">
        <f t="shared" si="38"/>
        <v>0</v>
      </c>
      <c r="I92" s="291">
        <f t="shared" si="39"/>
        <v>0</v>
      </c>
      <c r="J92" s="289">
        <f t="shared" si="40"/>
        <v>0</v>
      </c>
      <c r="K92" s="293">
        <f t="shared" si="41"/>
        <v>0</v>
      </c>
      <c r="L92" s="93">
        <f t="shared" si="42"/>
        <v>0</v>
      </c>
      <c r="M92" s="193"/>
      <c r="N92" s="59">
        <v>0</v>
      </c>
      <c r="O92" s="59">
        <v>0</v>
      </c>
      <c r="P92" s="16"/>
      <c r="Q92" s="200"/>
      <c r="R92" s="228"/>
      <c r="T92" s="235"/>
    </row>
    <row r="93" spans="1:20" ht="15.75">
      <c r="A93" s="57">
        <f t="shared" si="36"/>
        <v>73</v>
      </c>
      <c r="B93" s="232"/>
      <c r="C93" s="242" t="s">
        <v>242</v>
      </c>
      <c r="D93" s="240" t="s">
        <v>68</v>
      </c>
      <c r="E93" s="234">
        <v>1</v>
      </c>
      <c r="F93" s="171">
        <v>15</v>
      </c>
      <c r="G93" s="287">
        <f t="shared" si="37"/>
        <v>0</v>
      </c>
      <c r="H93" s="289">
        <f t="shared" si="38"/>
        <v>0</v>
      </c>
      <c r="I93" s="291">
        <f t="shared" si="39"/>
        <v>0</v>
      </c>
      <c r="J93" s="289">
        <f t="shared" si="40"/>
        <v>0</v>
      </c>
      <c r="K93" s="293">
        <f t="shared" si="41"/>
        <v>0</v>
      </c>
      <c r="L93" s="93">
        <f t="shared" si="42"/>
        <v>0</v>
      </c>
      <c r="M93" s="193"/>
      <c r="N93" s="59">
        <v>0</v>
      </c>
      <c r="O93" s="59">
        <v>0</v>
      </c>
      <c r="P93" s="16"/>
      <c r="Q93" s="200"/>
      <c r="R93" s="228"/>
      <c r="T93" s="235"/>
    </row>
    <row r="94" spans="1:20" ht="15.75">
      <c r="A94" s="57">
        <f t="shared" si="36"/>
        <v>74</v>
      </c>
      <c r="B94" s="232"/>
      <c r="C94" s="242" t="s">
        <v>96</v>
      </c>
      <c r="D94" s="251"/>
      <c r="E94" s="249">
        <v>1</v>
      </c>
      <c r="F94" s="173">
        <v>9</v>
      </c>
      <c r="G94" s="287">
        <f t="shared" si="37"/>
        <v>0</v>
      </c>
      <c r="H94" s="289">
        <f t="shared" si="38"/>
        <v>0</v>
      </c>
      <c r="I94" s="291">
        <f t="shared" si="39"/>
        <v>0</v>
      </c>
      <c r="J94" s="289">
        <f t="shared" si="40"/>
        <v>0</v>
      </c>
      <c r="K94" s="293">
        <f t="shared" si="41"/>
        <v>0</v>
      </c>
      <c r="L94" s="93">
        <f t="shared" si="42"/>
        <v>0</v>
      </c>
      <c r="M94" s="193"/>
      <c r="N94" s="59">
        <v>0</v>
      </c>
      <c r="O94" s="59">
        <v>0</v>
      </c>
      <c r="P94" s="16"/>
      <c r="Q94" s="200"/>
      <c r="R94" s="228"/>
      <c r="T94" s="235"/>
    </row>
    <row r="95" spans="1:20" ht="15.75">
      <c r="A95" s="57">
        <f t="shared" si="36"/>
        <v>75</v>
      </c>
      <c r="B95" s="232"/>
      <c r="C95" s="242" t="s">
        <v>194</v>
      </c>
      <c r="D95" s="240" t="s">
        <v>24</v>
      </c>
      <c r="E95" s="234">
        <v>1</v>
      </c>
      <c r="F95" s="171">
        <v>11</v>
      </c>
      <c r="G95" s="287">
        <f t="shared" si="37"/>
        <v>0</v>
      </c>
      <c r="H95" s="289">
        <f t="shared" si="38"/>
        <v>0</v>
      </c>
      <c r="I95" s="291">
        <f t="shared" si="39"/>
        <v>0</v>
      </c>
      <c r="J95" s="289">
        <f t="shared" si="40"/>
        <v>0</v>
      </c>
      <c r="K95" s="293">
        <f t="shared" si="41"/>
        <v>0</v>
      </c>
      <c r="L95" s="93">
        <f t="shared" si="42"/>
        <v>0</v>
      </c>
      <c r="M95" s="193"/>
      <c r="N95" s="59">
        <v>0</v>
      </c>
      <c r="O95" s="59">
        <v>0</v>
      </c>
      <c r="P95" s="16"/>
      <c r="Q95" s="200"/>
      <c r="R95" s="228"/>
      <c r="T95" s="235"/>
    </row>
    <row r="96" spans="1:20" ht="15.75">
      <c r="A96" s="57">
        <f t="shared" si="36"/>
        <v>76</v>
      </c>
      <c r="B96" s="232"/>
      <c r="C96" s="242" t="s">
        <v>243</v>
      </c>
      <c r="D96" s="240" t="s">
        <v>24</v>
      </c>
      <c r="E96" s="234">
        <v>1</v>
      </c>
      <c r="F96" s="171">
        <v>11</v>
      </c>
      <c r="G96" s="287">
        <f t="shared" si="37"/>
        <v>0</v>
      </c>
      <c r="H96" s="289">
        <f t="shared" si="38"/>
        <v>0</v>
      </c>
      <c r="I96" s="291">
        <f t="shared" si="39"/>
        <v>0</v>
      </c>
      <c r="J96" s="289">
        <f t="shared" si="40"/>
        <v>0</v>
      </c>
      <c r="K96" s="293">
        <f t="shared" si="41"/>
        <v>0</v>
      </c>
      <c r="L96" s="93">
        <f t="shared" si="42"/>
        <v>0</v>
      </c>
      <c r="M96" s="193"/>
      <c r="N96" s="59">
        <v>0</v>
      </c>
      <c r="O96" s="59">
        <v>0</v>
      </c>
      <c r="P96" s="16"/>
      <c r="Q96" s="200"/>
      <c r="R96" s="228"/>
      <c r="T96" s="235"/>
    </row>
    <row r="97" spans="1:20" ht="15.75">
      <c r="A97" s="57">
        <f t="shared" si="36"/>
        <v>77</v>
      </c>
      <c r="B97" s="232"/>
      <c r="C97" s="242" t="s">
        <v>167</v>
      </c>
      <c r="D97" s="240" t="s">
        <v>68</v>
      </c>
      <c r="E97" s="234">
        <v>1</v>
      </c>
      <c r="F97" s="171">
        <v>4</v>
      </c>
      <c r="G97" s="287">
        <f t="shared" si="37"/>
        <v>0</v>
      </c>
      <c r="H97" s="289">
        <f t="shared" si="38"/>
        <v>0</v>
      </c>
      <c r="I97" s="291">
        <f t="shared" si="39"/>
        <v>0</v>
      </c>
      <c r="J97" s="289">
        <f t="shared" si="40"/>
        <v>0</v>
      </c>
      <c r="K97" s="293">
        <f t="shared" si="41"/>
        <v>0</v>
      </c>
      <c r="L97" s="93">
        <f t="shared" si="42"/>
        <v>0</v>
      </c>
      <c r="M97" s="193"/>
      <c r="N97" s="59">
        <v>0</v>
      </c>
      <c r="O97" s="59">
        <v>0</v>
      </c>
      <c r="P97" s="16"/>
      <c r="Q97" s="200"/>
      <c r="R97" s="228"/>
      <c r="T97" s="235"/>
    </row>
    <row r="98" spans="1:20" ht="30">
      <c r="A98" s="57">
        <f t="shared" si="36"/>
        <v>78</v>
      </c>
      <c r="B98" s="232"/>
      <c r="C98" s="242" t="s">
        <v>168</v>
      </c>
      <c r="D98" s="240" t="s">
        <v>24</v>
      </c>
      <c r="E98" s="234">
        <v>1</v>
      </c>
      <c r="F98" s="171">
        <v>4</v>
      </c>
      <c r="G98" s="287">
        <f t="shared" si="37"/>
        <v>0</v>
      </c>
      <c r="H98" s="289">
        <f t="shared" si="38"/>
        <v>0</v>
      </c>
      <c r="I98" s="291">
        <f t="shared" si="39"/>
        <v>0</v>
      </c>
      <c r="J98" s="289">
        <f t="shared" si="40"/>
        <v>0</v>
      </c>
      <c r="K98" s="293">
        <f t="shared" si="41"/>
        <v>0</v>
      </c>
      <c r="L98" s="93">
        <f t="shared" si="42"/>
        <v>0</v>
      </c>
      <c r="M98" s="193"/>
      <c r="N98" s="59">
        <v>0</v>
      </c>
      <c r="O98" s="59">
        <v>0</v>
      </c>
      <c r="P98" s="16"/>
      <c r="Q98" s="200"/>
      <c r="R98" s="228"/>
      <c r="T98" s="235"/>
    </row>
    <row r="99" spans="1:20" ht="15.75">
      <c r="A99" s="57">
        <f t="shared" si="36"/>
        <v>79</v>
      </c>
      <c r="B99" s="232"/>
      <c r="C99" s="242" t="s">
        <v>169</v>
      </c>
      <c r="D99" s="240" t="s">
        <v>68</v>
      </c>
      <c r="E99" s="234">
        <v>1</v>
      </c>
      <c r="F99" s="171">
        <v>3</v>
      </c>
      <c r="G99" s="287">
        <f t="shared" si="37"/>
        <v>0</v>
      </c>
      <c r="H99" s="289">
        <f t="shared" si="38"/>
        <v>0</v>
      </c>
      <c r="I99" s="291">
        <f t="shared" si="39"/>
        <v>0</v>
      </c>
      <c r="J99" s="289">
        <f t="shared" si="40"/>
        <v>0</v>
      </c>
      <c r="K99" s="293">
        <f t="shared" si="41"/>
        <v>0</v>
      </c>
      <c r="L99" s="93">
        <f t="shared" si="42"/>
        <v>0</v>
      </c>
      <c r="M99" s="193"/>
      <c r="N99" s="59">
        <v>0</v>
      </c>
      <c r="O99" s="59">
        <v>0</v>
      </c>
      <c r="P99" s="16"/>
      <c r="Q99" s="200"/>
      <c r="R99" s="228"/>
      <c r="T99" s="235"/>
    </row>
    <row r="100" spans="1:20" ht="30">
      <c r="A100" s="57">
        <f t="shared" si="36"/>
        <v>80</v>
      </c>
      <c r="B100" s="232"/>
      <c r="C100" s="242" t="s">
        <v>170</v>
      </c>
      <c r="D100" s="240" t="s">
        <v>65</v>
      </c>
      <c r="E100" s="234">
        <v>1</v>
      </c>
      <c r="F100" s="171">
        <v>3</v>
      </c>
      <c r="G100" s="287">
        <f t="shared" si="37"/>
        <v>0</v>
      </c>
      <c r="H100" s="289">
        <f t="shared" si="38"/>
        <v>0</v>
      </c>
      <c r="I100" s="291">
        <f t="shared" si="39"/>
        <v>0</v>
      </c>
      <c r="J100" s="289">
        <f t="shared" si="40"/>
        <v>0</v>
      </c>
      <c r="K100" s="293">
        <f t="shared" si="41"/>
        <v>0</v>
      </c>
      <c r="L100" s="93">
        <f t="shared" si="42"/>
        <v>0</v>
      </c>
      <c r="M100" s="193"/>
      <c r="N100" s="59">
        <v>0</v>
      </c>
      <c r="O100" s="59">
        <v>0</v>
      </c>
      <c r="P100" s="16"/>
      <c r="Q100" s="200"/>
      <c r="R100" s="228"/>
      <c r="T100" s="235"/>
    </row>
    <row r="101" spans="1:20" ht="15.75">
      <c r="A101" s="57">
        <f t="shared" si="36"/>
        <v>81</v>
      </c>
      <c r="B101" s="232"/>
      <c r="C101" s="242" t="s">
        <v>198</v>
      </c>
      <c r="D101" s="240" t="s">
        <v>68</v>
      </c>
      <c r="E101" s="234">
        <v>1</v>
      </c>
      <c r="F101" s="171">
        <v>12</v>
      </c>
      <c r="G101" s="287">
        <f t="shared" si="37"/>
        <v>0</v>
      </c>
      <c r="H101" s="289">
        <f t="shared" si="38"/>
        <v>0</v>
      </c>
      <c r="I101" s="291">
        <f t="shared" si="39"/>
        <v>0</v>
      </c>
      <c r="J101" s="289">
        <f t="shared" si="40"/>
        <v>0</v>
      </c>
      <c r="K101" s="293">
        <f t="shared" si="41"/>
        <v>0</v>
      </c>
      <c r="L101" s="93">
        <f t="shared" si="42"/>
        <v>0</v>
      </c>
      <c r="M101" s="193"/>
      <c r="N101" s="59">
        <v>0</v>
      </c>
      <c r="O101" s="59">
        <v>0</v>
      </c>
      <c r="P101" s="16"/>
      <c r="Q101" s="200"/>
      <c r="R101" s="228"/>
      <c r="T101" s="235"/>
    </row>
    <row r="102" spans="1:20" ht="15.75">
      <c r="A102" s="57">
        <f t="shared" si="36"/>
        <v>82</v>
      </c>
      <c r="B102" s="232"/>
      <c r="C102" s="242" t="s">
        <v>244</v>
      </c>
      <c r="D102" s="240" t="s">
        <v>68</v>
      </c>
      <c r="E102" s="234">
        <v>1</v>
      </c>
      <c r="F102" s="171">
        <v>40</v>
      </c>
      <c r="G102" s="287">
        <f t="shared" si="37"/>
        <v>0</v>
      </c>
      <c r="H102" s="289">
        <f t="shared" si="38"/>
        <v>0</v>
      </c>
      <c r="I102" s="291">
        <f t="shared" si="39"/>
        <v>0</v>
      </c>
      <c r="J102" s="289">
        <f t="shared" si="40"/>
        <v>0</v>
      </c>
      <c r="K102" s="293">
        <f t="shared" si="41"/>
        <v>0</v>
      </c>
      <c r="L102" s="93">
        <f t="shared" si="42"/>
        <v>0</v>
      </c>
      <c r="M102" s="193"/>
      <c r="N102" s="59">
        <v>0</v>
      </c>
      <c r="O102" s="59">
        <v>0</v>
      </c>
      <c r="P102" s="16"/>
      <c r="Q102" s="200"/>
      <c r="R102" s="228"/>
      <c r="T102" s="235"/>
    </row>
    <row r="103" spans="1:20" ht="15.75">
      <c r="A103" s="57">
        <f t="shared" si="36"/>
        <v>83</v>
      </c>
      <c r="B103" s="232"/>
      <c r="C103" s="242" t="s">
        <v>172</v>
      </c>
      <c r="D103" s="240" t="s">
        <v>65</v>
      </c>
      <c r="E103" s="234">
        <v>1</v>
      </c>
      <c r="F103" s="171">
        <v>12</v>
      </c>
      <c r="G103" s="287">
        <f t="shared" si="37"/>
        <v>0</v>
      </c>
      <c r="H103" s="289">
        <f t="shared" si="38"/>
        <v>0</v>
      </c>
      <c r="I103" s="291">
        <f t="shared" si="39"/>
        <v>0</v>
      </c>
      <c r="J103" s="289">
        <f t="shared" si="40"/>
        <v>0</v>
      </c>
      <c r="K103" s="293">
        <f t="shared" si="41"/>
        <v>0</v>
      </c>
      <c r="L103" s="93">
        <f t="shared" si="42"/>
        <v>0</v>
      </c>
      <c r="M103" s="193"/>
      <c r="N103" s="59">
        <v>0</v>
      </c>
      <c r="O103" s="59">
        <v>0</v>
      </c>
      <c r="P103" s="16"/>
      <c r="Q103" s="200"/>
      <c r="R103" s="228"/>
      <c r="T103" s="235"/>
    </row>
    <row r="104" spans="1:20" ht="15.75">
      <c r="A104" s="57">
        <f t="shared" si="36"/>
        <v>84</v>
      </c>
      <c r="B104" s="232"/>
      <c r="C104" s="242" t="s">
        <v>94</v>
      </c>
      <c r="D104" s="240" t="s">
        <v>68</v>
      </c>
      <c r="E104" s="234">
        <v>1</v>
      </c>
      <c r="F104" s="171">
        <v>60</v>
      </c>
      <c r="G104" s="287">
        <f t="shared" si="37"/>
        <v>0</v>
      </c>
      <c r="H104" s="289">
        <f t="shared" si="38"/>
        <v>0</v>
      </c>
      <c r="I104" s="291">
        <f t="shared" si="39"/>
        <v>0</v>
      </c>
      <c r="J104" s="289">
        <f t="shared" si="40"/>
        <v>0</v>
      </c>
      <c r="K104" s="293">
        <f t="shared" si="41"/>
        <v>0</v>
      </c>
      <c r="L104" s="93">
        <f t="shared" si="42"/>
        <v>0</v>
      </c>
      <c r="M104" s="193"/>
      <c r="N104" s="59">
        <v>0</v>
      </c>
      <c r="O104" s="59">
        <v>0</v>
      </c>
      <c r="P104" s="16"/>
      <c r="Q104" s="200"/>
      <c r="R104" s="228"/>
      <c r="T104" s="235"/>
    </row>
    <row r="105" spans="1:20" ht="16.2" thickBot="1">
      <c r="A105" s="368">
        <f t="shared" si="36"/>
        <v>85</v>
      </c>
      <c r="B105" s="369"/>
      <c r="C105" s="406" t="s">
        <v>95</v>
      </c>
      <c r="D105" s="386" t="s">
        <v>97</v>
      </c>
      <c r="E105" s="387">
        <v>1</v>
      </c>
      <c r="F105" s="388">
        <v>40</v>
      </c>
      <c r="G105" s="314">
        <f t="shared" si="37"/>
        <v>0</v>
      </c>
      <c r="H105" s="315">
        <f t="shared" si="38"/>
        <v>0</v>
      </c>
      <c r="I105" s="316">
        <f t="shared" si="39"/>
        <v>0</v>
      </c>
      <c r="J105" s="315">
        <f t="shared" si="40"/>
        <v>0</v>
      </c>
      <c r="K105" s="317">
        <f t="shared" si="41"/>
        <v>0</v>
      </c>
      <c r="L105" s="318">
        <f t="shared" si="42"/>
        <v>0</v>
      </c>
      <c r="M105" s="193"/>
      <c r="N105" s="59">
        <v>0</v>
      </c>
      <c r="O105" s="59">
        <v>0</v>
      </c>
      <c r="P105" s="16"/>
      <c r="Q105" s="200"/>
      <c r="R105" s="228"/>
      <c r="T105" s="235"/>
    </row>
    <row r="106" spans="1:20" ht="24.6" customHeight="1" thickBot="1">
      <c r="A106" s="326"/>
      <c r="B106" s="327"/>
      <c r="C106" s="338" t="s">
        <v>127</v>
      </c>
      <c r="D106" s="305"/>
      <c r="E106" s="329"/>
      <c r="F106" s="329"/>
      <c r="G106" s="330"/>
      <c r="H106" s="331"/>
      <c r="I106" s="332"/>
      <c r="J106" s="331"/>
      <c r="K106" s="333"/>
      <c r="L106" s="334"/>
      <c r="M106" s="193"/>
      <c r="N106" s="335"/>
      <c r="O106" s="336"/>
      <c r="P106" s="16"/>
      <c r="Q106" s="200"/>
      <c r="R106" s="228"/>
      <c r="T106" s="235"/>
    </row>
    <row r="107" spans="1:20" ht="30">
      <c r="A107" s="280">
        <f>A105+1</f>
        <v>86</v>
      </c>
      <c r="B107" s="304"/>
      <c r="C107" s="405" t="s">
        <v>128</v>
      </c>
      <c r="D107" s="233" t="s">
        <v>64</v>
      </c>
      <c r="E107" s="306">
        <v>1</v>
      </c>
      <c r="F107" s="281">
        <v>1</v>
      </c>
      <c r="G107" s="321">
        <f aca="true" t="shared" si="43" ref="G107">N107/$K$4</f>
        <v>0</v>
      </c>
      <c r="H107" s="322">
        <f aca="true" t="shared" si="44" ref="H107">G107*F107</f>
        <v>0</v>
      </c>
      <c r="I107" s="323">
        <f aca="true" t="shared" si="45" ref="I107">O107/$K$4</f>
        <v>0</v>
      </c>
      <c r="J107" s="322">
        <f aca="true" t="shared" si="46" ref="J107">I107*F107</f>
        <v>0</v>
      </c>
      <c r="K107" s="324">
        <f aca="true" t="shared" si="47" ref="K107">H107+J107</f>
        <v>0</v>
      </c>
      <c r="L107" s="325">
        <f aca="true" t="shared" si="48" ref="L107">K107/F107</f>
        <v>0</v>
      </c>
      <c r="M107" s="193"/>
      <c r="N107" s="59">
        <v>0</v>
      </c>
      <c r="O107" s="59">
        <v>0</v>
      </c>
      <c r="P107" s="16"/>
      <c r="Q107" s="200"/>
      <c r="R107" s="228"/>
      <c r="T107" s="235"/>
    </row>
    <row r="108" spans="1:20" ht="15.75">
      <c r="A108" s="57">
        <f t="shared" si="36"/>
        <v>87</v>
      </c>
      <c r="B108" s="232"/>
      <c r="C108" s="242" t="s">
        <v>146</v>
      </c>
      <c r="D108" s="240" t="s">
        <v>64</v>
      </c>
      <c r="E108" s="234">
        <v>1</v>
      </c>
      <c r="F108" s="171">
        <v>1</v>
      </c>
      <c r="G108" s="287">
        <f aca="true" t="shared" si="49" ref="G108:G114">N108/$K$4</f>
        <v>0</v>
      </c>
      <c r="H108" s="289">
        <f aca="true" t="shared" si="50" ref="H108:H114">G108*F108</f>
        <v>0</v>
      </c>
      <c r="I108" s="291">
        <f aca="true" t="shared" si="51" ref="I108:I114">O108/$K$4</f>
        <v>0</v>
      </c>
      <c r="J108" s="289">
        <f aca="true" t="shared" si="52" ref="J108:J114">I108*F108</f>
        <v>0</v>
      </c>
      <c r="K108" s="293">
        <f aca="true" t="shared" si="53" ref="K108:K114">H108+J108</f>
        <v>0</v>
      </c>
      <c r="L108" s="93">
        <f aca="true" t="shared" si="54" ref="L108:L114">K108/F108</f>
        <v>0</v>
      </c>
      <c r="M108" s="193"/>
      <c r="N108" s="59">
        <v>0</v>
      </c>
      <c r="O108" s="59">
        <v>0</v>
      </c>
      <c r="P108" s="16"/>
      <c r="Q108" s="200"/>
      <c r="R108" s="228"/>
      <c r="T108" s="235"/>
    </row>
    <row r="109" spans="1:20" ht="15.75">
      <c r="A109" s="57">
        <f t="shared" si="36"/>
        <v>88</v>
      </c>
      <c r="B109" s="232"/>
      <c r="C109" s="242" t="s">
        <v>147</v>
      </c>
      <c r="D109" s="240" t="s">
        <v>64</v>
      </c>
      <c r="E109" s="234">
        <v>1</v>
      </c>
      <c r="F109" s="171">
        <v>1</v>
      </c>
      <c r="G109" s="287">
        <f t="shared" si="49"/>
        <v>0</v>
      </c>
      <c r="H109" s="289">
        <f t="shared" si="50"/>
        <v>0</v>
      </c>
      <c r="I109" s="291">
        <f t="shared" si="51"/>
        <v>0</v>
      </c>
      <c r="J109" s="289">
        <f t="shared" si="52"/>
        <v>0</v>
      </c>
      <c r="K109" s="293">
        <f t="shared" si="53"/>
        <v>0</v>
      </c>
      <c r="L109" s="93">
        <f t="shared" si="54"/>
        <v>0</v>
      </c>
      <c r="M109" s="193"/>
      <c r="N109" s="59">
        <v>0</v>
      </c>
      <c r="O109" s="59">
        <v>0</v>
      </c>
      <c r="P109" s="16"/>
      <c r="Q109" s="200"/>
      <c r="R109" s="228"/>
      <c r="T109" s="235"/>
    </row>
    <row r="110" spans="1:20" ht="15.75">
      <c r="A110" s="57">
        <f t="shared" si="36"/>
        <v>89</v>
      </c>
      <c r="B110" s="232"/>
      <c r="C110" s="242" t="s">
        <v>148</v>
      </c>
      <c r="D110" s="240" t="s">
        <v>68</v>
      </c>
      <c r="E110" s="234">
        <v>1</v>
      </c>
      <c r="F110" s="171">
        <v>100</v>
      </c>
      <c r="G110" s="287">
        <f t="shared" si="49"/>
        <v>0</v>
      </c>
      <c r="H110" s="289">
        <f t="shared" si="50"/>
        <v>0</v>
      </c>
      <c r="I110" s="291">
        <f t="shared" si="51"/>
        <v>0</v>
      </c>
      <c r="J110" s="289">
        <f t="shared" si="52"/>
        <v>0</v>
      </c>
      <c r="K110" s="293">
        <f t="shared" si="53"/>
        <v>0</v>
      </c>
      <c r="L110" s="93">
        <f t="shared" si="54"/>
        <v>0</v>
      </c>
      <c r="M110" s="193"/>
      <c r="N110" s="59">
        <v>0</v>
      </c>
      <c r="O110" s="59">
        <v>0</v>
      </c>
      <c r="P110" s="16"/>
      <c r="Q110" s="200"/>
      <c r="R110" s="228"/>
      <c r="T110" s="235"/>
    </row>
    <row r="111" spans="1:20" ht="15.75">
      <c r="A111" s="57">
        <f t="shared" si="36"/>
        <v>90</v>
      </c>
      <c r="B111" s="232"/>
      <c r="C111" s="242" t="s">
        <v>129</v>
      </c>
      <c r="D111" s="240" t="s">
        <v>97</v>
      </c>
      <c r="E111" s="234">
        <v>1</v>
      </c>
      <c r="F111" s="171">
        <v>40</v>
      </c>
      <c r="G111" s="287">
        <f t="shared" si="49"/>
        <v>0</v>
      </c>
      <c r="H111" s="289">
        <f t="shared" si="50"/>
        <v>0</v>
      </c>
      <c r="I111" s="291">
        <f t="shared" si="51"/>
        <v>0</v>
      </c>
      <c r="J111" s="289">
        <f t="shared" si="52"/>
        <v>0</v>
      </c>
      <c r="K111" s="293">
        <f t="shared" si="53"/>
        <v>0</v>
      </c>
      <c r="L111" s="93">
        <f t="shared" si="54"/>
        <v>0</v>
      </c>
      <c r="M111" s="193"/>
      <c r="N111" s="59">
        <v>0</v>
      </c>
      <c r="O111" s="59">
        <v>0</v>
      </c>
      <c r="P111" s="16"/>
      <c r="Q111" s="200"/>
      <c r="R111" s="228"/>
      <c r="T111" s="235"/>
    </row>
    <row r="112" spans="1:20" ht="15.75">
      <c r="A112" s="57">
        <f t="shared" si="36"/>
        <v>91</v>
      </c>
      <c r="B112" s="232"/>
      <c r="C112" s="242" t="s">
        <v>149</v>
      </c>
      <c r="D112" s="240" t="s">
        <v>64</v>
      </c>
      <c r="E112" s="234">
        <v>1</v>
      </c>
      <c r="F112" s="171">
        <v>1</v>
      </c>
      <c r="G112" s="287">
        <f t="shared" si="49"/>
        <v>0</v>
      </c>
      <c r="H112" s="289">
        <f t="shared" si="50"/>
        <v>0</v>
      </c>
      <c r="I112" s="291">
        <f t="shared" si="51"/>
        <v>0</v>
      </c>
      <c r="J112" s="289">
        <f t="shared" si="52"/>
        <v>0</v>
      </c>
      <c r="K112" s="293">
        <f t="shared" si="53"/>
        <v>0</v>
      </c>
      <c r="L112" s="93">
        <f t="shared" si="54"/>
        <v>0</v>
      </c>
      <c r="M112" s="193"/>
      <c r="N112" s="59">
        <v>0</v>
      </c>
      <c r="O112" s="59">
        <v>0</v>
      </c>
      <c r="P112" s="16"/>
      <c r="Q112" s="200"/>
      <c r="R112" s="228"/>
      <c r="T112" s="235"/>
    </row>
    <row r="113" spans="1:20" ht="15.75">
      <c r="A113" s="57">
        <f t="shared" si="36"/>
        <v>92</v>
      </c>
      <c r="B113" s="232"/>
      <c r="C113" s="242" t="s">
        <v>150</v>
      </c>
      <c r="D113" s="240" t="s">
        <v>24</v>
      </c>
      <c r="E113" s="234">
        <v>1</v>
      </c>
      <c r="F113" s="171">
        <v>2</v>
      </c>
      <c r="G113" s="287">
        <f t="shared" si="49"/>
        <v>0</v>
      </c>
      <c r="H113" s="289">
        <f t="shared" si="50"/>
        <v>0</v>
      </c>
      <c r="I113" s="291">
        <f t="shared" si="51"/>
        <v>0</v>
      </c>
      <c r="J113" s="289">
        <f t="shared" si="52"/>
        <v>0</v>
      </c>
      <c r="K113" s="293">
        <f t="shared" si="53"/>
        <v>0</v>
      </c>
      <c r="L113" s="93">
        <f t="shared" si="54"/>
        <v>0</v>
      </c>
      <c r="M113" s="193"/>
      <c r="N113" s="59">
        <v>0</v>
      </c>
      <c r="O113" s="59">
        <v>0</v>
      </c>
      <c r="P113" s="16"/>
      <c r="Q113" s="200"/>
      <c r="R113" s="228"/>
      <c r="T113" s="235"/>
    </row>
    <row r="114" spans="1:20" ht="16.2" thickBot="1">
      <c r="A114" s="57">
        <f t="shared" si="36"/>
        <v>93</v>
      </c>
      <c r="B114" s="232"/>
      <c r="C114" s="242" t="s">
        <v>151</v>
      </c>
      <c r="D114" s="240" t="s">
        <v>24</v>
      </c>
      <c r="E114" s="234">
        <v>1</v>
      </c>
      <c r="F114" s="171">
        <v>10</v>
      </c>
      <c r="G114" s="287">
        <f t="shared" si="49"/>
        <v>0</v>
      </c>
      <c r="H114" s="289">
        <f t="shared" si="50"/>
        <v>0</v>
      </c>
      <c r="I114" s="291">
        <f t="shared" si="51"/>
        <v>0</v>
      </c>
      <c r="J114" s="289">
        <f t="shared" si="52"/>
        <v>0</v>
      </c>
      <c r="K114" s="293">
        <f t="shared" si="53"/>
        <v>0</v>
      </c>
      <c r="L114" s="93">
        <f t="shared" si="54"/>
        <v>0</v>
      </c>
      <c r="M114" s="193"/>
      <c r="N114" s="59">
        <v>0</v>
      </c>
      <c r="O114" s="59">
        <v>0</v>
      </c>
      <c r="P114" s="16"/>
      <c r="Q114" s="269"/>
      <c r="R114" s="270"/>
      <c r="T114" s="235"/>
    </row>
    <row r="115" spans="3:18" ht="18" thickBot="1">
      <c r="C115" s="268"/>
      <c r="G115" s="60"/>
      <c r="H115" s="211">
        <f>SUM(H15:H114)</f>
        <v>0</v>
      </c>
      <c r="I115" s="183"/>
      <c r="J115" s="211">
        <f>SUM(J15:J114)</f>
        <v>0</v>
      </c>
      <c r="K115" s="212"/>
      <c r="N115" s="62"/>
      <c r="O115" s="62"/>
      <c r="Q115" s="62"/>
      <c r="R115" s="243"/>
    </row>
    <row r="116" spans="7:18" ht="16.2" thickBot="1">
      <c r="G116" s="63"/>
      <c r="H116" s="185" t="s">
        <v>52</v>
      </c>
      <c r="I116" s="214">
        <v>0.02</v>
      </c>
      <c r="J116" s="64"/>
      <c r="K116" s="65">
        <f>I116*H115</f>
        <v>0</v>
      </c>
      <c r="N116" s="62"/>
      <c r="O116" s="62"/>
      <c r="Q116" s="62"/>
      <c r="R116" s="243"/>
    </row>
    <row r="117" spans="7:18" ht="16.2" thickBot="1">
      <c r="G117" s="60"/>
      <c r="H117" s="66"/>
      <c r="I117" s="183"/>
      <c r="J117" s="66"/>
      <c r="K117" s="67"/>
      <c r="N117" s="62"/>
      <c r="O117" s="62"/>
      <c r="Q117" s="62"/>
      <c r="R117" s="243"/>
    </row>
    <row r="118" spans="7:18" ht="16.2" thickBot="1">
      <c r="G118" s="63"/>
      <c r="H118" s="64" t="s">
        <v>53</v>
      </c>
      <c r="I118" s="216"/>
      <c r="J118" s="64"/>
      <c r="K118" s="65">
        <f>SUM(K13:K116)</f>
        <v>0</v>
      </c>
      <c r="N118" s="62"/>
      <c r="O118" s="62"/>
      <c r="Q118" s="62"/>
      <c r="R118" s="243"/>
    </row>
    <row r="119" spans="7:18" ht="16.2" thickBot="1">
      <c r="G119" s="68"/>
      <c r="H119" s="69"/>
      <c r="I119" s="217"/>
      <c r="J119" s="69"/>
      <c r="K119" s="70"/>
      <c r="N119" s="62"/>
      <c r="O119" s="62"/>
      <c r="Q119" s="62"/>
      <c r="R119" s="243"/>
    </row>
    <row r="120" spans="7:18" ht="15.75">
      <c r="G120" s="71"/>
      <c r="H120" s="186" t="s">
        <v>54</v>
      </c>
      <c r="I120" s="218">
        <v>0.08</v>
      </c>
      <c r="J120" s="72">
        <v>1</v>
      </c>
      <c r="K120" s="73">
        <f>K118*I120</f>
        <v>0</v>
      </c>
      <c r="N120" s="62"/>
      <c r="O120" s="62"/>
      <c r="Q120" s="62"/>
      <c r="R120" s="243"/>
    </row>
    <row r="121" spans="7:18" ht="16.2" thickBot="1">
      <c r="G121" s="74"/>
      <c r="H121" s="187" t="s">
        <v>55</v>
      </c>
      <c r="I121" s="219"/>
      <c r="J121" s="75"/>
      <c r="K121" s="76">
        <f>K118+K120</f>
        <v>0</v>
      </c>
      <c r="N121" s="62"/>
      <c r="O121" s="62"/>
      <c r="Q121" s="62"/>
      <c r="R121" s="243"/>
    </row>
    <row r="122" spans="7:18" ht="16.2" thickBot="1">
      <c r="G122" s="77"/>
      <c r="H122" s="188"/>
      <c r="I122" s="220"/>
      <c r="J122" s="78"/>
      <c r="K122" s="79"/>
      <c r="N122" s="62"/>
      <c r="O122" s="62"/>
      <c r="Q122" s="62"/>
      <c r="R122" s="243"/>
    </row>
    <row r="123" spans="7:18" ht="15.75">
      <c r="G123" s="80"/>
      <c r="H123" s="186" t="s">
        <v>56</v>
      </c>
      <c r="I123" s="218">
        <v>0.08</v>
      </c>
      <c r="J123" s="72"/>
      <c r="K123" s="73">
        <f>K121*I123</f>
        <v>0</v>
      </c>
      <c r="N123" s="62"/>
      <c r="O123" s="62"/>
      <c r="Q123" s="62"/>
      <c r="R123" s="243"/>
    </row>
    <row r="124" spans="7:18" ht="16.2" thickBot="1">
      <c r="G124" s="74"/>
      <c r="H124" s="187" t="s">
        <v>55</v>
      </c>
      <c r="I124" s="221"/>
      <c r="J124" s="75"/>
      <c r="K124" s="76">
        <f>K121+K123</f>
        <v>0</v>
      </c>
      <c r="N124" s="62"/>
      <c r="O124" s="62"/>
      <c r="Q124" s="62"/>
      <c r="R124" s="243"/>
    </row>
    <row r="125" spans="7:18" ht="16.2" thickBot="1">
      <c r="G125" s="77"/>
      <c r="H125" s="188"/>
      <c r="I125" s="222"/>
      <c r="J125" s="78"/>
      <c r="K125" s="79"/>
      <c r="N125" s="62"/>
      <c r="O125" s="62"/>
      <c r="Q125" s="62"/>
      <c r="R125" s="243"/>
    </row>
    <row r="126" spans="7:18" ht="15.75">
      <c r="G126" s="80"/>
      <c r="H126" s="186" t="s">
        <v>57</v>
      </c>
      <c r="I126" s="218"/>
      <c r="J126" s="72"/>
      <c r="K126" s="73">
        <f>K124*I126</f>
        <v>0</v>
      </c>
      <c r="N126" s="62"/>
      <c r="O126" s="62"/>
      <c r="Q126" s="62"/>
      <c r="R126" s="243"/>
    </row>
    <row r="127" spans="7:18" ht="16.2" thickBot="1">
      <c r="G127" s="74"/>
      <c r="H127" s="187" t="s">
        <v>55</v>
      </c>
      <c r="I127" s="223"/>
      <c r="J127" s="75"/>
      <c r="K127" s="76">
        <f>K124+K126</f>
        <v>0</v>
      </c>
      <c r="N127" s="62"/>
      <c r="O127" s="62"/>
      <c r="Q127" s="62"/>
      <c r="R127" s="243"/>
    </row>
    <row r="128" spans="7:18" ht="16.2" thickBot="1">
      <c r="G128" s="77"/>
      <c r="H128" s="188"/>
      <c r="I128" s="224"/>
      <c r="J128" s="78"/>
      <c r="K128" s="79"/>
      <c r="N128" s="62"/>
      <c r="O128" s="62"/>
      <c r="Q128" s="62"/>
      <c r="R128" s="243"/>
    </row>
    <row r="129" spans="7:18" ht="15.75">
      <c r="G129" s="80"/>
      <c r="H129" s="189" t="s">
        <v>58</v>
      </c>
      <c r="I129" s="218">
        <v>0.18</v>
      </c>
      <c r="J129" s="72"/>
      <c r="K129" s="81">
        <f>K127*I129</f>
        <v>0</v>
      </c>
      <c r="N129" s="62"/>
      <c r="O129" s="62"/>
      <c r="Q129" s="62"/>
      <c r="R129" s="243"/>
    </row>
    <row r="130" spans="7:18" ht="16.2" thickBot="1">
      <c r="G130" s="74"/>
      <c r="H130" s="190" t="s">
        <v>59</v>
      </c>
      <c r="I130" s="219" t="s">
        <v>11</v>
      </c>
      <c r="J130" s="83"/>
      <c r="K130" s="84">
        <f>K127+K129</f>
        <v>0</v>
      </c>
      <c r="N130" s="62"/>
      <c r="O130" s="62"/>
      <c r="Q130" s="62"/>
      <c r="R130" s="243"/>
    </row>
    <row r="131" spans="14:15" ht="15.75">
      <c r="N131" s="62"/>
      <c r="O131" s="62"/>
    </row>
    <row r="132" spans="14:15" ht="15.75">
      <c r="N132" s="62"/>
      <c r="O132" s="62"/>
    </row>
    <row r="133" spans="14:15" ht="15.75">
      <c r="N133" s="62"/>
      <c r="O133" s="62"/>
    </row>
    <row r="134" spans="14:15" ht="15.75">
      <c r="N134" s="62"/>
      <c r="O134" s="62"/>
    </row>
  </sheetData>
  <mergeCells count="22">
    <mergeCell ref="A5:G5"/>
    <mergeCell ref="C1:E1"/>
    <mergeCell ref="A2:C2"/>
    <mergeCell ref="I2:K2"/>
    <mergeCell ref="A3:G3"/>
    <mergeCell ref="A4:G4"/>
    <mergeCell ref="A6:G6"/>
    <mergeCell ref="A7:A8"/>
    <mergeCell ref="B7:B8"/>
    <mergeCell ref="D7:D8"/>
    <mergeCell ref="E7:F7"/>
    <mergeCell ref="G7:H7"/>
    <mergeCell ref="R7:R8"/>
    <mergeCell ref="A11:L11"/>
    <mergeCell ref="N11:O11"/>
    <mergeCell ref="A12:D12"/>
    <mergeCell ref="I7:J7"/>
    <mergeCell ref="K7:K8"/>
    <mergeCell ref="L7:L8"/>
    <mergeCell ref="N7:N8"/>
    <mergeCell ref="O7:O8"/>
    <mergeCell ref="Q7:Q8"/>
  </mergeCells>
  <printOptions/>
  <pageMargins left="0.7" right="0.7" top="0.75" bottom="0.75" header="0.3" footer="0.3"/>
  <pageSetup fitToHeight="1" fitToWidth="1" horizontalDpi="600" verticalDpi="600" orientation="portrait" paperSize="9" scale="4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39998000860214233"/>
    <pageSetUpPr fitToPage="1"/>
  </sheetPr>
  <dimension ref="A1:R79"/>
  <sheetViews>
    <sheetView showGridLines="0" zoomScale="70" zoomScaleNormal="70" workbookViewId="0" topLeftCell="A1">
      <pane ySplit="10" topLeftCell="A35" activePane="bottomLeft" state="frozen"/>
      <selection pane="topLeft" activeCell="A292" sqref="A292:XFD292"/>
      <selection pane="bottomLeft" activeCell="K51" sqref="K51"/>
    </sheetView>
  </sheetViews>
  <sheetFormatPr defaultColWidth="9.00390625" defaultRowHeight="15.75"/>
  <cols>
    <col min="1" max="2" width="5.25390625" style="22" customWidth="1"/>
    <col min="3" max="3" width="52.375" style="215" customWidth="1"/>
    <col min="4" max="4" width="9.375" style="22" customWidth="1"/>
    <col min="5" max="5" width="7.25390625" style="22" customWidth="1"/>
    <col min="6" max="6" width="10.625" style="22" customWidth="1"/>
    <col min="7" max="7" width="9.125" style="22" customWidth="1"/>
    <col min="8" max="8" width="16.125" style="22" customWidth="1"/>
    <col min="9" max="9" width="15.00390625" style="22" customWidth="1"/>
    <col min="10" max="10" width="17.50390625" style="22" customWidth="1"/>
    <col min="11" max="11" width="14.875" style="22" customWidth="1"/>
    <col min="12" max="12" width="11.25390625" style="213" customWidth="1"/>
    <col min="13" max="13" width="3.625" style="213" customWidth="1"/>
    <col min="14" max="14" width="10.625" style="22" customWidth="1"/>
    <col min="15" max="15" width="10.25390625" style="22" customWidth="1"/>
    <col min="16" max="16" width="7.375" style="22" customWidth="1"/>
    <col min="17" max="17" width="7.50390625" style="22" customWidth="1"/>
    <col min="18" max="18" width="14.25390625" style="225" customWidth="1"/>
    <col min="19" max="19" width="6.625" style="22" customWidth="1"/>
    <col min="20" max="20" width="6.75390625" style="22" customWidth="1"/>
    <col min="21" max="16384" width="9.00390625" style="22" customWidth="1"/>
  </cols>
  <sheetData>
    <row r="1" spans="1:15" ht="18" thickBot="1">
      <c r="A1" s="14"/>
      <c r="B1" s="15"/>
      <c r="C1" s="647"/>
      <c r="D1" s="647"/>
      <c r="E1" s="647"/>
      <c r="F1" s="16"/>
      <c r="G1" s="17"/>
      <c r="H1" s="16"/>
      <c r="I1" s="18"/>
      <c r="J1" s="19"/>
      <c r="K1" s="18"/>
      <c r="L1" s="191"/>
      <c r="M1" s="191"/>
      <c r="N1" s="21"/>
      <c r="O1" s="21"/>
    </row>
    <row r="2" spans="1:15" ht="18" thickBot="1">
      <c r="A2" s="648" t="s">
        <v>405</v>
      </c>
      <c r="B2" s="648"/>
      <c r="C2" s="649"/>
      <c r="D2" s="24"/>
      <c r="E2" s="17"/>
      <c r="F2" s="16"/>
      <c r="G2" s="17"/>
      <c r="H2" s="25"/>
      <c r="I2" s="650" t="s">
        <v>9</v>
      </c>
      <c r="J2" s="651"/>
      <c r="K2" s="652"/>
      <c r="L2" s="192"/>
      <c r="M2" s="192"/>
      <c r="N2" s="21"/>
      <c r="O2" s="27"/>
    </row>
    <row r="3" spans="1:15" ht="16.5" customHeight="1" thickBot="1">
      <c r="A3" s="653"/>
      <c r="B3" s="653"/>
      <c r="C3" s="653"/>
      <c r="D3" s="653"/>
      <c r="E3" s="653"/>
      <c r="F3" s="653"/>
      <c r="G3" s="653"/>
      <c r="H3" s="28"/>
      <c r="I3" s="140" t="s">
        <v>11</v>
      </c>
      <c r="J3" s="141" t="s">
        <v>10</v>
      </c>
      <c r="K3" s="142" t="s">
        <v>12</v>
      </c>
      <c r="L3" s="192"/>
      <c r="M3" s="192"/>
      <c r="N3" s="21"/>
      <c r="O3" s="27"/>
    </row>
    <row r="4" spans="1:15" ht="16.2" thickBot="1">
      <c r="A4" s="653"/>
      <c r="B4" s="653"/>
      <c r="C4" s="653"/>
      <c r="D4" s="653"/>
      <c r="E4" s="653"/>
      <c r="F4" s="653"/>
      <c r="G4" s="653"/>
      <c r="H4" s="29"/>
      <c r="I4" s="143">
        <f>K75</f>
        <v>0</v>
      </c>
      <c r="J4" s="144">
        <f>I4*K4</f>
        <v>0</v>
      </c>
      <c r="K4" s="145">
        <f>'3-გათბობა-გაგრილება'!K4</f>
        <v>2.4462</v>
      </c>
      <c r="L4" s="192"/>
      <c r="M4" s="192"/>
      <c r="N4" s="21"/>
      <c r="O4" s="27"/>
    </row>
    <row r="5" spans="1:15" ht="15.75">
      <c r="A5" s="646"/>
      <c r="B5" s="646"/>
      <c r="C5" s="646"/>
      <c r="D5" s="646"/>
      <c r="E5" s="646"/>
      <c r="F5" s="646"/>
      <c r="G5" s="646"/>
      <c r="H5" s="30"/>
      <c r="I5" s="31"/>
      <c r="J5" s="32"/>
      <c r="K5" s="33"/>
      <c r="L5" s="192"/>
      <c r="M5" s="192"/>
      <c r="N5" s="21"/>
      <c r="O5" s="27"/>
    </row>
    <row r="6" spans="1:15" ht="16.2" thickBot="1">
      <c r="A6" s="635"/>
      <c r="B6" s="635"/>
      <c r="C6" s="635"/>
      <c r="D6" s="636"/>
      <c r="E6" s="636"/>
      <c r="F6" s="636"/>
      <c r="G6" s="635"/>
      <c r="H6" s="34"/>
      <c r="I6" s="24"/>
      <c r="J6" s="16"/>
      <c r="K6" s="35"/>
      <c r="L6" s="193"/>
      <c r="M6" s="193"/>
      <c r="N6" s="37"/>
      <c r="O6" s="37"/>
    </row>
    <row r="7" spans="1:18" ht="16.2" thickBot="1">
      <c r="A7" s="637" t="s">
        <v>34</v>
      </c>
      <c r="B7" s="639" t="s">
        <v>35</v>
      </c>
      <c r="C7" s="146" t="s">
        <v>36</v>
      </c>
      <c r="D7" s="641" t="s">
        <v>37</v>
      </c>
      <c r="E7" s="643" t="s">
        <v>38</v>
      </c>
      <c r="F7" s="644"/>
      <c r="G7" s="645" t="s">
        <v>39</v>
      </c>
      <c r="H7" s="628"/>
      <c r="I7" s="627" t="s">
        <v>40</v>
      </c>
      <c r="J7" s="628"/>
      <c r="K7" s="629" t="s">
        <v>41</v>
      </c>
      <c r="L7" s="669" t="s">
        <v>42</v>
      </c>
      <c r="M7" s="147"/>
      <c r="N7" s="621" t="s">
        <v>43</v>
      </c>
      <c r="O7" s="621" t="s">
        <v>44</v>
      </c>
      <c r="P7" s="38"/>
      <c r="Q7" s="633" t="s">
        <v>45</v>
      </c>
      <c r="R7" s="621" t="s">
        <v>46</v>
      </c>
    </row>
    <row r="8" spans="1:18" ht="21" thickBot="1">
      <c r="A8" s="638"/>
      <c r="B8" s="640"/>
      <c r="C8" s="148"/>
      <c r="D8" s="642"/>
      <c r="E8" s="149" t="s">
        <v>47</v>
      </c>
      <c r="F8" s="150" t="s">
        <v>48</v>
      </c>
      <c r="G8" s="151" t="s">
        <v>49</v>
      </c>
      <c r="H8" s="152" t="s">
        <v>48</v>
      </c>
      <c r="I8" s="153" t="s">
        <v>49</v>
      </c>
      <c r="J8" s="152" t="s">
        <v>48</v>
      </c>
      <c r="K8" s="630"/>
      <c r="L8" s="670"/>
      <c r="M8" s="147"/>
      <c r="N8" s="622"/>
      <c r="O8" s="622"/>
      <c r="P8" s="38"/>
      <c r="Q8" s="634"/>
      <c r="R8" s="622"/>
    </row>
    <row r="9" spans="1:18" ht="19.5" customHeight="1" thickBot="1">
      <c r="A9" s="154" t="s">
        <v>0</v>
      </c>
      <c r="B9" s="155">
        <v>2</v>
      </c>
      <c r="C9" s="156" t="s">
        <v>1</v>
      </c>
      <c r="D9" s="157" t="s">
        <v>2</v>
      </c>
      <c r="E9" s="158" t="s">
        <v>13</v>
      </c>
      <c r="F9" s="159" t="s">
        <v>3</v>
      </c>
      <c r="G9" s="160" t="s">
        <v>4</v>
      </c>
      <c r="H9" s="160" t="s">
        <v>5</v>
      </c>
      <c r="I9" s="161" t="s">
        <v>6</v>
      </c>
      <c r="J9" s="160" t="s">
        <v>7</v>
      </c>
      <c r="K9" s="162" t="s">
        <v>8</v>
      </c>
      <c r="L9" s="194" t="s">
        <v>15</v>
      </c>
      <c r="M9" s="147"/>
      <c r="N9" s="164" t="s">
        <v>14</v>
      </c>
      <c r="O9" s="159" t="s">
        <v>16</v>
      </c>
      <c r="P9" s="38"/>
      <c r="Q9" s="164" t="s">
        <v>50</v>
      </c>
      <c r="R9" s="226" t="s">
        <v>51</v>
      </c>
    </row>
    <row r="10" spans="1:18" ht="19.5" customHeight="1" thickBot="1">
      <c r="A10" s="39"/>
      <c r="B10" s="40"/>
      <c r="C10" s="41"/>
      <c r="D10" s="43"/>
      <c r="E10" s="44"/>
      <c r="F10" s="45"/>
      <c r="G10" s="46"/>
      <c r="H10" s="46"/>
      <c r="I10" s="47"/>
      <c r="J10" s="46"/>
      <c r="K10" s="46"/>
      <c r="L10" s="195"/>
      <c r="M10" s="48"/>
      <c r="N10" s="49"/>
      <c r="O10" s="50"/>
      <c r="Q10" s="49"/>
      <c r="R10" s="227"/>
    </row>
    <row r="11" spans="1:18" ht="60.75" customHeight="1" thickBot="1">
      <c r="A11" s="654"/>
      <c r="B11" s="655"/>
      <c r="C11" s="655"/>
      <c r="D11" s="665"/>
      <c r="E11" s="665"/>
      <c r="F11" s="665"/>
      <c r="G11" s="655"/>
      <c r="H11" s="655"/>
      <c r="I11" s="655"/>
      <c r="J11" s="655"/>
      <c r="K11" s="655"/>
      <c r="L11" s="666"/>
      <c r="M11" s="16"/>
      <c r="N11" s="658"/>
      <c r="O11" s="657"/>
      <c r="Q11" s="228"/>
      <c r="R11" s="228"/>
    </row>
    <row r="12" spans="1:18" s="199" customFormat="1" ht="23.25" customHeight="1" thickBot="1">
      <c r="A12" s="671" t="s">
        <v>401</v>
      </c>
      <c r="B12" s="672"/>
      <c r="C12" s="672"/>
      <c r="D12" s="672"/>
      <c r="E12" s="244"/>
      <c r="F12" s="244"/>
      <c r="G12" s="244"/>
      <c r="H12" s="244"/>
      <c r="I12" s="244"/>
      <c r="J12" s="244"/>
      <c r="K12" s="244"/>
      <c r="L12" s="245"/>
      <c r="M12" s="16"/>
      <c r="N12" s="246"/>
      <c r="O12" s="246"/>
      <c r="R12" s="229"/>
    </row>
    <row r="13" spans="1:18" ht="15.75">
      <c r="A13" s="57">
        <v>1</v>
      </c>
      <c r="B13" s="232"/>
      <c r="C13" s="247" t="s">
        <v>355</v>
      </c>
      <c r="D13" s="248" t="s">
        <v>60</v>
      </c>
      <c r="E13" s="249">
        <v>1</v>
      </c>
      <c r="F13" s="173">
        <v>101.2</v>
      </c>
      <c r="G13" s="202">
        <f aca="true" t="shared" si="0" ref="G13:G58">N13/$K$4</f>
        <v>0</v>
      </c>
      <c r="H13" s="203">
        <f aca="true" t="shared" si="1" ref="H13:H58">G13*F13</f>
        <v>0</v>
      </c>
      <c r="I13" s="204">
        <f aca="true" t="shared" si="2" ref="I13:I58">O13/$K$4</f>
        <v>0</v>
      </c>
      <c r="J13" s="203">
        <f aca="true" t="shared" si="3" ref="J13:J58">I13*F13</f>
        <v>0</v>
      </c>
      <c r="K13" s="205">
        <f aca="true" t="shared" si="4" ref="K13:K58">H13+J13</f>
        <v>0</v>
      </c>
      <c r="L13" s="206">
        <f aca="true" t="shared" si="5" ref="L13:L58">K13/F13</f>
        <v>0</v>
      </c>
      <c r="M13" s="16"/>
      <c r="N13" s="176">
        <v>0</v>
      </c>
      <c r="O13" s="176">
        <v>0</v>
      </c>
      <c r="P13" s="16"/>
      <c r="Q13" s="207"/>
      <c r="R13" s="174"/>
    </row>
    <row r="14" spans="1:18" ht="15.75">
      <c r="A14" s="57">
        <f>A13+1</f>
        <v>2</v>
      </c>
      <c r="B14" s="232"/>
      <c r="C14" s="247" t="s">
        <v>356</v>
      </c>
      <c r="D14" s="248" t="s">
        <v>60</v>
      </c>
      <c r="E14" s="249">
        <v>1</v>
      </c>
      <c r="F14" s="173">
        <v>16.5</v>
      </c>
      <c r="G14" s="202">
        <f t="shared" si="0"/>
        <v>0</v>
      </c>
      <c r="H14" s="203">
        <f t="shared" si="1"/>
        <v>0</v>
      </c>
      <c r="I14" s="204">
        <f t="shared" si="2"/>
        <v>0</v>
      </c>
      <c r="J14" s="203">
        <f t="shared" si="3"/>
        <v>0</v>
      </c>
      <c r="K14" s="205">
        <f t="shared" si="4"/>
        <v>0</v>
      </c>
      <c r="L14" s="206">
        <f t="shared" si="5"/>
        <v>0</v>
      </c>
      <c r="M14" s="16"/>
      <c r="N14" s="176">
        <v>0</v>
      </c>
      <c r="O14" s="176">
        <v>0</v>
      </c>
      <c r="P14" s="16"/>
      <c r="Q14" s="200"/>
      <c r="R14" s="175"/>
    </row>
    <row r="15" spans="1:18" ht="15.75">
      <c r="A15" s="57">
        <f aca="true" t="shared" si="6" ref="A15:A59">A14+1</f>
        <v>3</v>
      </c>
      <c r="B15" s="232"/>
      <c r="C15" s="247" t="s">
        <v>357</v>
      </c>
      <c r="D15" s="248" t="s">
        <v>60</v>
      </c>
      <c r="E15" s="249">
        <v>1</v>
      </c>
      <c r="F15" s="173">
        <v>79.2</v>
      </c>
      <c r="G15" s="202">
        <f t="shared" si="0"/>
        <v>0</v>
      </c>
      <c r="H15" s="203">
        <f t="shared" si="1"/>
        <v>0</v>
      </c>
      <c r="I15" s="204">
        <f t="shared" si="2"/>
        <v>0</v>
      </c>
      <c r="J15" s="203">
        <f t="shared" si="3"/>
        <v>0</v>
      </c>
      <c r="K15" s="205">
        <f t="shared" si="4"/>
        <v>0</v>
      </c>
      <c r="L15" s="206">
        <f t="shared" si="5"/>
        <v>0</v>
      </c>
      <c r="M15" s="16"/>
      <c r="N15" s="176">
        <v>0</v>
      </c>
      <c r="O15" s="176">
        <v>0</v>
      </c>
      <c r="P15" s="16"/>
      <c r="Q15" s="200"/>
      <c r="R15" s="175"/>
    </row>
    <row r="16" spans="1:18" ht="15.75">
      <c r="A16" s="57">
        <f t="shared" si="6"/>
        <v>4</v>
      </c>
      <c r="B16" s="232"/>
      <c r="C16" s="247" t="s">
        <v>358</v>
      </c>
      <c r="D16" s="248" t="s">
        <v>60</v>
      </c>
      <c r="E16" s="249">
        <v>1</v>
      </c>
      <c r="F16" s="173">
        <v>61.60000000000001</v>
      </c>
      <c r="G16" s="202">
        <f t="shared" si="0"/>
        <v>0</v>
      </c>
      <c r="H16" s="203">
        <f t="shared" si="1"/>
        <v>0</v>
      </c>
      <c r="I16" s="204">
        <f t="shared" si="2"/>
        <v>0</v>
      </c>
      <c r="J16" s="203">
        <f t="shared" si="3"/>
        <v>0</v>
      </c>
      <c r="K16" s="205">
        <f t="shared" si="4"/>
        <v>0</v>
      </c>
      <c r="L16" s="206">
        <f t="shared" si="5"/>
        <v>0</v>
      </c>
      <c r="M16" s="16"/>
      <c r="N16" s="176">
        <v>0</v>
      </c>
      <c r="O16" s="176">
        <v>0</v>
      </c>
      <c r="P16" s="16"/>
      <c r="Q16" s="200"/>
      <c r="R16" s="175"/>
    </row>
    <row r="17" spans="1:18" ht="15.75">
      <c r="A17" s="57">
        <f t="shared" si="6"/>
        <v>5</v>
      </c>
      <c r="B17" s="232"/>
      <c r="C17" s="247" t="s">
        <v>359</v>
      </c>
      <c r="D17" s="248" t="s">
        <v>60</v>
      </c>
      <c r="E17" s="249">
        <v>1</v>
      </c>
      <c r="F17" s="173">
        <v>104.50000000000001</v>
      </c>
      <c r="G17" s="202">
        <f t="shared" si="0"/>
        <v>0</v>
      </c>
      <c r="H17" s="203">
        <f t="shared" si="1"/>
        <v>0</v>
      </c>
      <c r="I17" s="204">
        <f t="shared" si="2"/>
        <v>0</v>
      </c>
      <c r="J17" s="203">
        <f t="shared" si="3"/>
        <v>0</v>
      </c>
      <c r="K17" s="205">
        <f t="shared" si="4"/>
        <v>0</v>
      </c>
      <c r="L17" s="206">
        <f t="shared" si="5"/>
        <v>0</v>
      </c>
      <c r="M17" s="16"/>
      <c r="N17" s="176">
        <v>0</v>
      </c>
      <c r="O17" s="176">
        <v>0</v>
      </c>
      <c r="P17" s="16"/>
      <c r="Q17" s="200"/>
      <c r="R17" s="175"/>
    </row>
    <row r="18" spans="1:18" ht="15.75">
      <c r="A18" s="57">
        <f t="shared" si="6"/>
        <v>6</v>
      </c>
      <c r="B18" s="232"/>
      <c r="C18" s="247" t="s">
        <v>360</v>
      </c>
      <c r="D18" s="248" t="s">
        <v>60</v>
      </c>
      <c r="E18" s="249">
        <v>1</v>
      </c>
      <c r="F18" s="173">
        <v>259.6</v>
      </c>
      <c r="G18" s="202">
        <f t="shared" si="0"/>
        <v>0</v>
      </c>
      <c r="H18" s="203">
        <f t="shared" si="1"/>
        <v>0</v>
      </c>
      <c r="I18" s="204">
        <f t="shared" si="2"/>
        <v>0</v>
      </c>
      <c r="J18" s="203">
        <f t="shared" si="3"/>
        <v>0</v>
      </c>
      <c r="K18" s="205">
        <f t="shared" si="4"/>
        <v>0</v>
      </c>
      <c r="L18" s="206">
        <f t="shared" si="5"/>
        <v>0</v>
      </c>
      <c r="M18" s="16"/>
      <c r="N18" s="176">
        <v>0</v>
      </c>
      <c r="O18" s="176">
        <v>0</v>
      </c>
      <c r="P18" s="16"/>
      <c r="Q18" s="200"/>
      <c r="R18" s="175"/>
    </row>
    <row r="19" spans="1:18" ht="15.75">
      <c r="A19" s="57">
        <f t="shared" si="6"/>
        <v>7</v>
      </c>
      <c r="B19" s="232"/>
      <c r="C19" s="247" t="s">
        <v>361</v>
      </c>
      <c r="D19" s="248" t="s">
        <v>60</v>
      </c>
      <c r="E19" s="249">
        <v>1</v>
      </c>
      <c r="F19" s="173">
        <v>41.800000000000004</v>
      </c>
      <c r="G19" s="202">
        <f>N19/$K$4</f>
        <v>0</v>
      </c>
      <c r="H19" s="203">
        <f>G19*F19</f>
        <v>0</v>
      </c>
      <c r="I19" s="204">
        <f>O19/$K$4</f>
        <v>0</v>
      </c>
      <c r="J19" s="203">
        <f>I19*F19</f>
        <v>0</v>
      </c>
      <c r="K19" s="205">
        <f>H19+J19</f>
        <v>0</v>
      </c>
      <c r="L19" s="206">
        <f>K19/F19</f>
        <v>0</v>
      </c>
      <c r="M19" s="16"/>
      <c r="N19" s="176">
        <v>0</v>
      </c>
      <c r="O19" s="176">
        <v>0</v>
      </c>
      <c r="P19" s="16"/>
      <c r="Q19" s="200"/>
      <c r="R19" s="175"/>
    </row>
    <row r="20" spans="1:18" ht="15.75">
      <c r="A20" s="57">
        <f>A19+1</f>
        <v>8</v>
      </c>
      <c r="B20" s="232"/>
      <c r="C20" s="247" t="s">
        <v>362</v>
      </c>
      <c r="D20" s="248" t="s">
        <v>60</v>
      </c>
      <c r="E20" s="249">
        <v>1</v>
      </c>
      <c r="F20" s="173">
        <v>60.50000000000001</v>
      </c>
      <c r="G20" s="202">
        <f>N20/$K$4</f>
        <v>0</v>
      </c>
      <c r="H20" s="203">
        <f>G20*F20</f>
        <v>0</v>
      </c>
      <c r="I20" s="204">
        <f>O20/$K$4</f>
        <v>0</v>
      </c>
      <c r="J20" s="203">
        <f>I20*F20</f>
        <v>0</v>
      </c>
      <c r="K20" s="205">
        <f>H20+J20</f>
        <v>0</v>
      </c>
      <c r="L20" s="206">
        <f>K20/F20</f>
        <v>0</v>
      </c>
      <c r="M20" s="16"/>
      <c r="N20" s="176">
        <v>0</v>
      </c>
      <c r="O20" s="176">
        <v>0</v>
      </c>
      <c r="P20" s="16"/>
      <c r="Q20" s="200"/>
      <c r="R20" s="175"/>
    </row>
    <row r="21" spans="1:18" ht="15.75">
      <c r="A21" s="57">
        <f>A20+1</f>
        <v>9</v>
      </c>
      <c r="B21" s="232"/>
      <c r="C21" s="247" t="s">
        <v>363</v>
      </c>
      <c r="D21" s="248" t="s">
        <v>60</v>
      </c>
      <c r="E21" s="249">
        <v>1</v>
      </c>
      <c r="F21" s="173">
        <v>94.60000000000001</v>
      </c>
      <c r="G21" s="202">
        <f t="shared" si="0"/>
        <v>0</v>
      </c>
      <c r="H21" s="203">
        <f t="shared" si="1"/>
        <v>0</v>
      </c>
      <c r="I21" s="204">
        <f t="shared" si="2"/>
        <v>0</v>
      </c>
      <c r="J21" s="203">
        <f t="shared" si="3"/>
        <v>0</v>
      </c>
      <c r="K21" s="205">
        <f t="shared" si="4"/>
        <v>0</v>
      </c>
      <c r="L21" s="206">
        <f t="shared" si="5"/>
        <v>0</v>
      </c>
      <c r="M21" s="16"/>
      <c r="N21" s="176">
        <v>0</v>
      </c>
      <c r="O21" s="176">
        <v>0</v>
      </c>
      <c r="P21" s="16"/>
      <c r="Q21" s="200"/>
      <c r="R21" s="175"/>
    </row>
    <row r="22" spans="1:18" ht="15.75">
      <c r="A22" s="57">
        <f t="shared" si="6"/>
        <v>10</v>
      </c>
      <c r="B22" s="232"/>
      <c r="C22" s="247" t="s">
        <v>364</v>
      </c>
      <c r="D22" s="248" t="s">
        <v>60</v>
      </c>
      <c r="E22" s="249">
        <v>1</v>
      </c>
      <c r="F22" s="173">
        <v>106.7</v>
      </c>
      <c r="G22" s="202">
        <f t="shared" si="0"/>
        <v>0</v>
      </c>
      <c r="H22" s="203">
        <f t="shared" si="1"/>
        <v>0</v>
      </c>
      <c r="I22" s="204">
        <f t="shared" si="2"/>
        <v>0</v>
      </c>
      <c r="J22" s="203">
        <f t="shared" si="3"/>
        <v>0</v>
      </c>
      <c r="K22" s="205">
        <f t="shared" si="4"/>
        <v>0</v>
      </c>
      <c r="L22" s="206">
        <f t="shared" si="5"/>
        <v>0</v>
      </c>
      <c r="M22" s="16"/>
      <c r="N22" s="176">
        <v>0</v>
      </c>
      <c r="O22" s="176">
        <v>0</v>
      </c>
      <c r="P22" s="16"/>
      <c r="Q22" s="200"/>
      <c r="R22" s="175"/>
    </row>
    <row r="23" spans="1:18" ht="15.75">
      <c r="A23" s="57">
        <f t="shared" si="6"/>
        <v>11</v>
      </c>
      <c r="B23" s="232"/>
      <c r="C23" s="247" t="s">
        <v>365</v>
      </c>
      <c r="D23" s="248" t="s">
        <v>60</v>
      </c>
      <c r="E23" s="249">
        <v>1</v>
      </c>
      <c r="F23" s="173">
        <v>572</v>
      </c>
      <c r="G23" s="202">
        <f t="shared" si="0"/>
        <v>0</v>
      </c>
      <c r="H23" s="203">
        <f t="shared" si="1"/>
        <v>0</v>
      </c>
      <c r="I23" s="204">
        <f t="shared" si="2"/>
        <v>0</v>
      </c>
      <c r="J23" s="203">
        <f t="shared" si="3"/>
        <v>0</v>
      </c>
      <c r="K23" s="205">
        <f t="shared" si="4"/>
        <v>0</v>
      </c>
      <c r="L23" s="206">
        <f t="shared" si="5"/>
        <v>0</v>
      </c>
      <c r="M23" s="16"/>
      <c r="N23" s="176">
        <v>0</v>
      </c>
      <c r="O23" s="176">
        <v>0</v>
      </c>
      <c r="P23" s="16"/>
      <c r="Q23" s="200"/>
      <c r="R23" s="175"/>
    </row>
    <row r="24" spans="1:18" ht="15.75">
      <c r="A24" s="57">
        <f t="shared" si="6"/>
        <v>12</v>
      </c>
      <c r="B24" s="232"/>
      <c r="C24" s="247" t="s">
        <v>366</v>
      </c>
      <c r="D24" s="248" t="s">
        <v>60</v>
      </c>
      <c r="E24" s="249">
        <v>1</v>
      </c>
      <c r="F24" s="173">
        <v>38</v>
      </c>
      <c r="G24" s="202">
        <f t="shared" si="0"/>
        <v>0</v>
      </c>
      <c r="H24" s="203">
        <f t="shared" si="1"/>
        <v>0</v>
      </c>
      <c r="I24" s="204">
        <f t="shared" si="2"/>
        <v>0</v>
      </c>
      <c r="J24" s="203">
        <f t="shared" si="3"/>
        <v>0</v>
      </c>
      <c r="K24" s="205">
        <f t="shared" si="4"/>
        <v>0</v>
      </c>
      <c r="L24" s="206">
        <f t="shared" si="5"/>
        <v>0</v>
      </c>
      <c r="M24" s="16"/>
      <c r="N24" s="176">
        <v>0</v>
      </c>
      <c r="O24" s="176">
        <v>0</v>
      </c>
      <c r="P24" s="16"/>
      <c r="Q24" s="200"/>
      <c r="R24" s="175"/>
    </row>
    <row r="25" spans="1:18" ht="15.75">
      <c r="A25" s="57">
        <f t="shared" si="6"/>
        <v>13</v>
      </c>
      <c r="B25" s="232"/>
      <c r="C25" s="247" t="s">
        <v>367</v>
      </c>
      <c r="D25" s="248" t="s">
        <v>60</v>
      </c>
      <c r="E25" s="249">
        <v>1</v>
      </c>
      <c r="F25" s="173">
        <v>55</v>
      </c>
      <c r="G25" s="202">
        <f t="shared" si="0"/>
        <v>0</v>
      </c>
      <c r="H25" s="203">
        <f t="shared" si="1"/>
        <v>0</v>
      </c>
      <c r="I25" s="204">
        <f t="shared" si="2"/>
        <v>0</v>
      </c>
      <c r="J25" s="203">
        <f t="shared" si="3"/>
        <v>0</v>
      </c>
      <c r="K25" s="205">
        <f t="shared" si="4"/>
        <v>0</v>
      </c>
      <c r="L25" s="206">
        <f t="shared" si="5"/>
        <v>0</v>
      </c>
      <c r="M25" s="16"/>
      <c r="N25" s="176">
        <v>0</v>
      </c>
      <c r="O25" s="176">
        <v>0</v>
      </c>
      <c r="P25" s="16"/>
      <c r="Q25" s="200"/>
      <c r="R25" s="175"/>
    </row>
    <row r="26" spans="1:18" ht="15.75">
      <c r="A26" s="57">
        <f t="shared" si="6"/>
        <v>14</v>
      </c>
      <c r="B26" s="232"/>
      <c r="C26" s="247" t="s">
        <v>368</v>
      </c>
      <c r="D26" s="248" t="s">
        <v>60</v>
      </c>
      <c r="E26" s="249">
        <v>1</v>
      </c>
      <c r="F26" s="173">
        <v>96</v>
      </c>
      <c r="G26" s="202">
        <f t="shared" si="0"/>
        <v>0</v>
      </c>
      <c r="H26" s="203">
        <f t="shared" si="1"/>
        <v>0</v>
      </c>
      <c r="I26" s="204">
        <f t="shared" si="2"/>
        <v>0</v>
      </c>
      <c r="J26" s="203">
        <f t="shared" si="3"/>
        <v>0</v>
      </c>
      <c r="K26" s="205">
        <f t="shared" si="4"/>
        <v>0</v>
      </c>
      <c r="L26" s="206">
        <f t="shared" si="5"/>
        <v>0</v>
      </c>
      <c r="M26" s="16"/>
      <c r="N26" s="176">
        <v>0</v>
      </c>
      <c r="O26" s="176">
        <v>0</v>
      </c>
      <c r="P26" s="16"/>
      <c r="Q26" s="200"/>
      <c r="R26" s="175"/>
    </row>
    <row r="27" spans="1:18" ht="15.75">
      <c r="A27" s="57">
        <f>A26+1</f>
        <v>15</v>
      </c>
      <c r="B27" s="232"/>
      <c r="C27" s="247" t="s">
        <v>369</v>
      </c>
      <c r="D27" s="248" t="s">
        <v>60</v>
      </c>
      <c r="E27" s="249">
        <v>1</v>
      </c>
      <c r="F27" s="173">
        <v>97</v>
      </c>
      <c r="G27" s="202">
        <f t="shared" si="0"/>
        <v>0</v>
      </c>
      <c r="H27" s="203">
        <f t="shared" si="1"/>
        <v>0</v>
      </c>
      <c r="I27" s="204">
        <f t="shared" si="2"/>
        <v>0</v>
      </c>
      <c r="J27" s="203">
        <f t="shared" si="3"/>
        <v>0</v>
      </c>
      <c r="K27" s="205">
        <f t="shared" si="4"/>
        <v>0</v>
      </c>
      <c r="L27" s="206">
        <f t="shared" si="5"/>
        <v>0</v>
      </c>
      <c r="M27" s="16"/>
      <c r="N27" s="176">
        <v>0</v>
      </c>
      <c r="O27" s="176">
        <v>0</v>
      </c>
      <c r="P27" s="16"/>
      <c r="Q27" s="200"/>
      <c r="R27" s="175"/>
    </row>
    <row r="28" spans="1:18" ht="16.2" thickBot="1">
      <c r="A28" s="57">
        <f>A27+1</f>
        <v>16</v>
      </c>
      <c r="B28" s="232"/>
      <c r="C28" s="247" t="s">
        <v>370</v>
      </c>
      <c r="D28" s="248" t="s">
        <v>60</v>
      </c>
      <c r="E28" s="249">
        <v>1</v>
      </c>
      <c r="F28" s="173">
        <v>520</v>
      </c>
      <c r="G28" s="209">
        <f>N28/$K$4</f>
        <v>0</v>
      </c>
      <c r="H28" s="203">
        <f>G28*F28</f>
        <v>0</v>
      </c>
      <c r="I28" s="204">
        <f>O28/$K$4</f>
        <v>0</v>
      </c>
      <c r="J28" s="203">
        <f>I28*F28</f>
        <v>0</v>
      </c>
      <c r="K28" s="205">
        <f>H28+J28</f>
        <v>0</v>
      </c>
      <c r="L28" s="206">
        <f>K28/F28</f>
        <v>0</v>
      </c>
      <c r="M28" s="16"/>
      <c r="N28" s="176">
        <v>0</v>
      </c>
      <c r="O28" s="176">
        <v>0</v>
      </c>
      <c r="P28" s="16"/>
      <c r="Q28" s="269"/>
      <c r="R28" s="270"/>
    </row>
    <row r="29" spans="1:18" ht="15.75">
      <c r="A29" s="57">
        <f>A28+1</f>
        <v>17</v>
      </c>
      <c r="B29" s="232"/>
      <c r="C29" s="247" t="s">
        <v>371</v>
      </c>
      <c r="D29" s="248" t="s">
        <v>22</v>
      </c>
      <c r="E29" s="249">
        <v>1</v>
      </c>
      <c r="F29" s="173">
        <v>12</v>
      </c>
      <c r="G29" s="202">
        <f t="shared" si="0"/>
        <v>0</v>
      </c>
      <c r="H29" s="203">
        <f t="shared" si="1"/>
        <v>0</v>
      </c>
      <c r="I29" s="204">
        <f t="shared" si="2"/>
        <v>0</v>
      </c>
      <c r="J29" s="203">
        <f t="shared" si="3"/>
        <v>0</v>
      </c>
      <c r="K29" s="205">
        <f t="shared" si="4"/>
        <v>0</v>
      </c>
      <c r="L29" s="206">
        <f t="shared" si="5"/>
        <v>0</v>
      </c>
      <c r="M29" s="16"/>
      <c r="N29" s="176">
        <v>0</v>
      </c>
      <c r="O29" s="176">
        <v>0</v>
      </c>
      <c r="P29" s="16"/>
      <c r="Q29" s="200"/>
      <c r="R29" s="228"/>
    </row>
    <row r="30" spans="1:18" ht="15.75">
      <c r="A30" s="57">
        <f t="shared" si="6"/>
        <v>18</v>
      </c>
      <c r="B30" s="232"/>
      <c r="C30" s="247" t="s">
        <v>372</v>
      </c>
      <c r="D30" s="248" t="s">
        <v>22</v>
      </c>
      <c r="E30" s="249">
        <v>1</v>
      </c>
      <c r="F30" s="173">
        <v>26</v>
      </c>
      <c r="G30" s="202">
        <f t="shared" si="0"/>
        <v>0</v>
      </c>
      <c r="H30" s="203">
        <f t="shared" si="1"/>
        <v>0</v>
      </c>
      <c r="I30" s="204">
        <f t="shared" si="2"/>
        <v>0</v>
      </c>
      <c r="J30" s="203">
        <f t="shared" si="3"/>
        <v>0</v>
      </c>
      <c r="K30" s="205">
        <f t="shared" si="4"/>
        <v>0</v>
      </c>
      <c r="L30" s="206">
        <f t="shared" si="5"/>
        <v>0</v>
      </c>
      <c r="M30" s="16"/>
      <c r="N30" s="176">
        <v>0</v>
      </c>
      <c r="O30" s="176">
        <v>0</v>
      </c>
      <c r="P30" s="16"/>
      <c r="Q30" s="200"/>
      <c r="R30" s="228"/>
    </row>
    <row r="31" spans="1:18" ht="15.75">
      <c r="A31" s="57">
        <f aca="true" t="shared" si="7" ref="A31:A38">A30+1</f>
        <v>19</v>
      </c>
      <c r="B31" s="232"/>
      <c r="C31" s="247" t="s">
        <v>373</v>
      </c>
      <c r="D31" s="248" t="s">
        <v>22</v>
      </c>
      <c r="E31" s="249">
        <v>1</v>
      </c>
      <c r="F31" s="173">
        <v>4</v>
      </c>
      <c r="G31" s="202">
        <f t="shared" si="0"/>
        <v>0</v>
      </c>
      <c r="H31" s="203">
        <f t="shared" si="1"/>
        <v>0</v>
      </c>
      <c r="I31" s="204">
        <f t="shared" si="2"/>
        <v>0</v>
      </c>
      <c r="J31" s="203">
        <f t="shared" si="3"/>
        <v>0</v>
      </c>
      <c r="K31" s="205">
        <f t="shared" si="4"/>
        <v>0</v>
      </c>
      <c r="L31" s="206">
        <f t="shared" si="5"/>
        <v>0</v>
      </c>
      <c r="M31" s="16"/>
      <c r="N31" s="176">
        <v>0</v>
      </c>
      <c r="O31" s="176">
        <v>0</v>
      </c>
      <c r="P31" s="16"/>
      <c r="Q31" s="200"/>
      <c r="R31" s="228"/>
    </row>
    <row r="32" spans="1:18" ht="15.75">
      <c r="A32" s="57">
        <f t="shared" si="7"/>
        <v>20</v>
      </c>
      <c r="B32" s="232"/>
      <c r="C32" s="247" t="s">
        <v>374</v>
      </c>
      <c r="D32" s="248" t="s">
        <v>22</v>
      </c>
      <c r="E32" s="249">
        <v>1</v>
      </c>
      <c r="F32" s="173">
        <v>15</v>
      </c>
      <c r="G32" s="202">
        <f t="shared" si="0"/>
        <v>0</v>
      </c>
      <c r="H32" s="203">
        <f t="shared" si="1"/>
        <v>0</v>
      </c>
      <c r="I32" s="204">
        <f t="shared" si="2"/>
        <v>0</v>
      </c>
      <c r="J32" s="203">
        <f t="shared" si="3"/>
        <v>0</v>
      </c>
      <c r="K32" s="205">
        <f t="shared" si="4"/>
        <v>0</v>
      </c>
      <c r="L32" s="206">
        <f t="shared" si="5"/>
        <v>0</v>
      </c>
      <c r="M32" s="16"/>
      <c r="N32" s="176">
        <v>0</v>
      </c>
      <c r="O32" s="176">
        <v>0</v>
      </c>
      <c r="P32" s="16"/>
      <c r="Q32" s="200"/>
      <c r="R32" s="228"/>
    </row>
    <row r="33" spans="1:18" ht="15.75">
      <c r="A33" s="57">
        <f t="shared" si="7"/>
        <v>21</v>
      </c>
      <c r="B33" s="232"/>
      <c r="C33" s="247" t="s">
        <v>375</v>
      </c>
      <c r="D33" s="248" t="s">
        <v>22</v>
      </c>
      <c r="E33" s="249">
        <v>1</v>
      </c>
      <c r="F33" s="173">
        <v>12</v>
      </c>
      <c r="G33" s="202">
        <f t="shared" si="0"/>
        <v>0</v>
      </c>
      <c r="H33" s="203">
        <f t="shared" si="1"/>
        <v>0</v>
      </c>
      <c r="I33" s="204">
        <f t="shared" si="2"/>
        <v>0</v>
      </c>
      <c r="J33" s="203">
        <f t="shared" si="3"/>
        <v>0</v>
      </c>
      <c r="K33" s="205">
        <f t="shared" si="4"/>
        <v>0</v>
      </c>
      <c r="L33" s="206">
        <f t="shared" si="5"/>
        <v>0</v>
      </c>
      <c r="M33" s="16"/>
      <c r="N33" s="176">
        <v>0</v>
      </c>
      <c r="O33" s="176">
        <v>0</v>
      </c>
      <c r="P33" s="16"/>
      <c r="Q33" s="200"/>
      <c r="R33" s="228"/>
    </row>
    <row r="34" spans="1:18" ht="15.75">
      <c r="A34" s="57">
        <f t="shared" si="7"/>
        <v>22</v>
      </c>
      <c r="B34" s="232"/>
      <c r="C34" s="247" t="s">
        <v>376</v>
      </c>
      <c r="D34" s="248" t="s">
        <v>22</v>
      </c>
      <c r="E34" s="249">
        <v>1</v>
      </c>
      <c r="F34" s="173">
        <v>18</v>
      </c>
      <c r="G34" s="202">
        <f t="shared" si="0"/>
        <v>0</v>
      </c>
      <c r="H34" s="203">
        <f t="shared" si="1"/>
        <v>0</v>
      </c>
      <c r="I34" s="204">
        <f t="shared" si="2"/>
        <v>0</v>
      </c>
      <c r="J34" s="203">
        <f t="shared" si="3"/>
        <v>0</v>
      </c>
      <c r="K34" s="205">
        <f t="shared" si="4"/>
        <v>0</v>
      </c>
      <c r="L34" s="206">
        <f t="shared" si="5"/>
        <v>0</v>
      </c>
      <c r="M34" s="16"/>
      <c r="N34" s="176">
        <v>0</v>
      </c>
      <c r="O34" s="176">
        <v>0</v>
      </c>
      <c r="P34" s="16"/>
      <c r="Q34" s="200"/>
      <c r="R34" s="228"/>
    </row>
    <row r="35" spans="1:18" ht="15.75">
      <c r="A35" s="57">
        <f t="shared" si="7"/>
        <v>23</v>
      </c>
      <c r="B35" s="232"/>
      <c r="C35" s="247" t="s">
        <v>377</v>
      </c>
      <c r="D35" s="248" t="s">
        <v>22</v>
      </c>
      <c r="E35" s="249">
        <v>1</v>
      </c>
      <c r="F35" s="173">
        <v>6</v>
      </c>
      <c r="G35" s="202">
        <f t="shared" si="0"/>
        <v>0</v>
      </c>
      <c r="H35" s="203">
        <f t="shared" si="1"/>
        <v>0</v>
      </c>
      <c r="I35" s="204">
        <f t="shared" si="2"/>
        <v>0</v>
      </c>
      <c r="J35" s="203">
        <f t="shared" si="3"/>
        <v>0</v>
      </c>
      <c r="K35" s="205">
        <f t="shared" si="4"/>
        <v>0</v>
      </c>
      <c r="L35" s="206">
        <f t="shared" si="5"/>
        <v>0</v>
      </c>
      <c r="M35" s="16"/>
      <c r="N35" s="176">
        <v>0</v>
      </c>
      <c r="O35" s="176">
        <v>0</v>
      </c>
      <c r="P35" s="16"/>
      <c r="Q35" s="200"/>
      <c r="R35" s="228"/>
    </row>
    <row r="36" spans="1:18" ht="15.75">
      <c r="A36" s="57">
        <f t="shared" si="7"/>
        <v>24</v>
      </c>
      <c r="B36" s="232"/>
      <c r="C36" s="247" t="s">
        <v>378</v>
      </c>
      <c r="D36" s="248" t="s">
        <v>22</v>
      </c>
      <c r="E36" s="249">
        <v>1</v>
      </c>
      <c r="F36" s="173">
        <v>1</v>
      </c>
      <c r="G36" s="202">
        <f t="shared" si="0"/>
        <v>0</v>
      </c>
      <c r="H36" s="203">
        <f t="shared" si="1"/>
        <v>0</v>
      </c>
      <c r="I36" s="204">
        <f t="shared" si="2"/>
        <v>0</v>
      </c>
      <c r="J36" s="203">
        <f t="shared" si="3"/>
        <v>0</v>
      </c>
      <c r="K36" s="205">
        <f t="shared" si="4"/>
        <v>0</v>
      </c>
      <c r="L36" s="206">
        <f t="shared" si="5"/>
        <v>0</v>
      </c>
      <c r="M36" s="16"/>
      <c r="N36" s="176">
        <v>0</v>
      </c>
      <c r="O36" s="176">
        <v>0</v>
      </c>
      <c r="P36" s="16"/>
      <c r="Q36" s="200"/>
      <c r="R36" s="228"/>
    </row>
    <row r="37" spans="1:18" ht="15.75">
      <c r="A37" s="57">
        <f t="shared" si="7"/>
        <v>25</v>
      </c>
      <c r="B37" s="232"/>
      <c r="C37" s="247" t="s">
        <v>379</v>
      </c>
      <c r="D37" s="248" t="s">
        <v>22</v>
      </c>
      <c r="E37" s="249">
        <v>1</v>
      </c>
      <c r="F37" s="173">
        <v>1</v>
      </c>
      <c r="G37" s="202">
        <f t="shared" si="0"/>
        <v>0</v>
      </c>
      <c r="H37" s="203">
        <f t="shared" si="1"/>
        <v>0</v>
      </c>
      <c r="I37" s="204">
        <f t="shared" si="2"/>
        <v>0</v>
      </c>
      <c r="J37" s="203">
        <f t="shared" si="3"/>
        <v>0</v>
      </c>
      <c r="K37" s="205">
        <f t="shared" si="4"/>
        <v>0</v>
      </c>
      <c r="L37" s="206">
        <f t="shared" si="5"/>
        <v>0</v>
      </c>
      <c r="M37" s="16"/>
      <c r="N37" s="176">
        <v>0</v>
      </c>
      <c r="O37" s="176">
        <v>0</v>
      </c>
      <c r="P37" s="16"/>
      <c r="Q37" s="200"/>
      <c r="R37" s="228"/>
    </row>
    <row r="38" spans="1:18" ht="15.75">
      <c r="A38" s="57">
        <f t="shared" si="7"/>
        <v>26</v>
      </c>
      <c r="B38" s="232"/>
      <c r="C38" s="247" t="s">
        <v>380</v>
      </c>
      <c r="D38" s="248" t="s">
        <v>22</v>
      </c>
      <c r="E38" s="249">
        <v>1</v>
      </c>
      <c r="F38" s="173">
        <v>2</v>
      </c>
      <c r="G38" s="202">
        <f t="shared" si="0"/>
        <v>0</v>
      </c>
      <c r="H38" s="203">
        <f t="shared" si="1"/>
        <v>0</v>
      </c>
      <c r="I38" s="204">
        <f t="shared" si="2"/>
        <v>0</v>
      </c>
      <c r="J38" s="203">
        <f t="shared" si="3"/>
        <v>0</v>
      </c>
      <c r="K38" s="205">
        <f t="shared" si="4"/>
        <v>0</v>
      </c>
      <c r="L38" s="206">
        <f t="shared" si="5"/>
        <v>0</v>
      </c>
      <c r="M38" s="16"/>
      <c r="N38" s="176">
        <v>0</v>
      </c>
      <c r="O38" s="176">
        <v>0</v>
      </c>
      <c r="P38" s="16"/>
      <c r="Q38" s="200"/>
      <c r="R38" s="175"/>
    </row>
    <row r="39" spans="1:18" ht="15.75">
      <c r="A39" s="57">
        <f t="shared" si="6"/>
        <v>27</v>
      </c>
      <c r="B39" s="232"/>
      <c r="C39" s="247" t="s">
        <v>381</v>
      </c>
      <c r="D39" s="248" t="s">
        <v>22</v>
      </c>
      <c r="E39" s="249">
        <v>1</v>
      </c>
      <c r="F39" s="173">
        <v>2</v>
      </c>
      <c r="G39" s="202">
        <f t="shared" si="0"/>
        <v>0</v>
      </c>
      <c r="H39" s="203">
        <f t="shared" si="1"/>
        <v>0</v>
      </c>
      <c r="I39" s="204">
        <f t="shared" si="2"/>
        <v>0</v>
      </c>
      <c r="J39" s="203">
        <f t="shared" si="3"/>
        <v>0</v>
      </c>
      <c r="K39" s="205">
        <f t="shared" si="4"/>
        <v>0</v>
      </c>
      <c r="L39" s="206">
        <f t="shared" si="5"/>
        <v>0</v>
      </c>
      <c r="M39" s="16"/>
      <c r="N39" s="176">
        <v>0</v>
      </c>
      <c r="O39" s="176">
        <v>0</v>
      </c>
      <c r="P39" s="16"/>
      <c r="Q39" s="200"/>
      <c r="R39" s="175"/>
    </row>
    <row r="40" spans="1:18" ht="15.75">
      <c r="A40" s="57">
        <f>A39+1</f>
        <v>28</v>
      </c>
      <c r="B40" s="232"/>
      <c r="C40" s="247" t="s">
        <v>382</v>
      </c>
      <c r="D40" s="248" t="s">
        <v>22</v>
      </c>
      <c r="E40" s="249">
        <v>1</v>
      </c>
      <c r="F40" s="173">
        <v>2</v>
      </c>
      <c r="G40" s="202">
        <f t="shared" si="0"/>
        <v>0</v>
      </c>
      <c r="H40" s="203">
        <f t="shared" si="1"/>
        <v>0</v>
      </c>
      <c r="I40" s="204">
        <f t="shared" si="2"/>
        <v>0</v>
      </c>
      <c r="J40" s="203">
        <f t="shared" si="3"/>
        <v>0</v>
      </c>
      <c r="K40" s="205">
        <f t="shared" si="4"/>
        <v>0</v>
      </c>
      <c r="L40" s="206">
        <f t="shared" si="5"/>
        <v>0</v>
      </c>
      <c r="M40" s="16"/>
      <c r="N40" s="176">
        <v>0</v>
      </c>
      <c r="O40" s="176">
        <v>0</v>
      </c>
      <c r="P40" s="16"/>
      <c r="Q40" s="200"/>
      <c r="R40" s="228"/>
    </row>
    <row r="41" spans="1:18" ht="15.75">
      <c r="A41" s="57">
        <f>A40+1</f>
        <v>29</v>
      </c>
      <c r="B41" s="232"/>
      <c r="C41" s="247" t="s">
        <v>383</v>
      </c>
      <c r="D41" s="248" t="s">
        <v>22</v>
      </c>
      <c r="E41" s="249">
        <v>1</v>
      </c>
      <c r="F41" s="173">
        <v>2</v>
      </c>
      <c r="G41" s="202">
        <f t="shared" si="0"/>
        <v>0</v>
      </c>
      <c r="H41" s="203">
        <f t="shared" si="1"/>
        <v>0</v>
      </c>
      <c r="I41" s="204">
        <f t="shared" si="2"/>
        <v>0</v>
      </c>
      <c r="J41" s="203">
        <f t="shared" si="3"/>
        <v>0</v>
      </c>
      <c r="K41" s="205">
        <f t="shared" si="4"/>
        <v>0</v>
      </c>
      <c r="L41" s="206">
        <f t="shared" si="5"/>
        <v>0</v>
      </c>
      <c r="M41" s="16"/>
      <c r="N41" s="176">
        <v>0</v>
      </c>
      <c r="O41" s="176">
        <v>0</v>
      </c>
      <c r="P41" s="16"/>
      <c r="Q41" s="200"/>
      <c r="R41" s="228"/>
    </row>
    <row r="42" spans="1:18" ht="15.75">
      <c r="A42" s="57">
        <f>A41+1</f>
        <v>30</v>
      </c>
      <c r="B42" s="232"/>
      <c r="C42" s="247" t="s">
        <v>384</v>
      </c>
      <c r="D42" s="248" t="s">
        <v>22</v>
      </c>
      <c r="E42" s="249">
        <v>1</v>
      </c>
      <c r="F42" s="173">
        <v>2</v>
      </c>
      <c r="G42" s="202">
        <f t="shared" si="0"/>
        <v>0</v>
      </c>
      <c r="H42" s="203">
        <f t="shared" si="1"/>
        <v>0</v>
      </c>
      <c r="I42" s="204">
        <f t="shared" si="2"/>
        <v>0</v>
      </c>
      <c r="J42" s="203">
        <f t="shared" si="3"/>
        <v>0</v>
      </c>
      <c r="K42" s="205">
        <f t="shared" si="4"/>
        <v>0</v>
      </c>
      <c r="L42" s="206">
        <f t="shared" si="5"/>
        <v>0</v>
      </c>
      <c r="M42" s="16"/>
      <c r="N42" s="176">
        <v>0</v>
      </c>
      <c r="O42" s="176">
        <v>0</v>
      </c>
      <c r="P42" s="16"/>
      <c r="Q42" s="200"/>
      <c r="R42" s="228"/>
    </row>
    <row r="43" spans="1:18" ht="16.2" thickBot="1">
      <c r="A43" s="57">
        <f>A42+1</f>
        <v>31</v>
      </c>
      <c r="B43" s="232"/>
      <c r="C43" s="247" t="s">
        <v>385</v>
      </c>
      <c r="D43" s="248" t="s">
        <v>22</v>
      </c>
      <c r="E43" s="249">
        <v>1</v>
      </c>
      <c r="F43" s="173">
        <v>2</v>
      </c>
      <c r="G43" s="202">
        <f t="shared" si="0"/>
        <v>0</v>
      </c>
      <c r="H43" s="203">
        <f t="shared" si="1"/>
        <v>0</v>
      </c>
      <c r="I43" s="204">
        <f t="shared" si="2"/>
        <v>0</v>
      </c>
      <c r="J43" s="203">
        <f t="shared" si="3"/>
        <v>0</v>
      </c>
      <c r="K43" s="205">
        <f t="shared" si="4"/>
        <v>0</v>
      </c>
      <c r="L43" s="206">
        <f t="shared" si="5"/>
        <v>0</v>
      </c>
      <c r="M43" s="16"/>
      <c r="N43" s="176">
        <v>0</v>
      </c>
      <c r="O43" s="176">
        <v>0</v>
      </c>
      <c r="P43" s="16"/>
      <c r="Q43" s="200"/>
      <c r="R43" s="228"/>
    </row>
    <row r="44" spans="1:18" s="199" customFormat="1" ht="23.25" customHeight="1" thickBot="1">
      <c r="A44" s="671" t="s">
        <v>28</v>
      </c>
      <c r="B44" s="672"/>
      <c r="C44" s="672"/>
      <c r="D44" s="672"/>
      <c r="E44" s="244"/>
      <c r="F44" s="244"/>
      <c r="G44" s="244"/>
      <c r="H44" s="244"/>
      <c r="I44" s="244"/>
      <c r="J44" s="244"/>
      <c r="K44" s="244"/>
      <c r="L44" s="245"/>
      <c r="M44" s="16"/>
      <c r="N44" s="246"/>
      <c r="O44" s="246"/>
      <c r="R44" s="229"/>
    </row>
    <row r="45" spans="1:18" ht="15.75">
      <c r="A45" s="57">
        <f>A43+1</f>
        <v>32</v>
      </c>
      <c r="B45" s="232"/>
      <c r="C45" s="247" t="s">
        <v>386</v>
      </c>
      <c r="D45" s="248" t="s">
        <v>22</v>
      </c>
      <c r="E45" s="249">
        <v>1</v>
      </c>
      <c r="F45" s="173">
        <v>31.25</v>
      </c>
      <c r="G45" s="209">
        <f t="shared" si="0"/>
        <v>0</v>
      </c>
      <c r="H45" s="203">
        <f t="shared" si="1"/>
        <v>0</v>
      </c>
      <c r="I45" s="204">
        <f t="shared" si="2"/>
        <v>0</v>
      </c>
      <c r="J45" s="203">
        <f t="shared" si="3"/>
        <v>0</v>
      </c>
      <c r="K45" s="205">
        <f t="shared" si="4"/>
        <v>0</v>
      </c>
      <c r="L45" s="206">
        <f t="shared" si="5"/>
        <v>0</v>
      </c>
      <c r="M45" s="16"/>
      <c r="N45" s="176">
        <v>0</v>
      </c>
      <c r="O45" s="176">
        <v>0</v>
      </c>
      <c r="P45" s="16"/>
      <c r="Q45" s="230"/>
      <c r="R45" s="231"/>
    </row>
    <row r="46" spans="1:18" ht="15.75">
      <c r="A46" s="57">
        <f>A45+1</f>
        <v>33</v>
      </c>
      <c r="B46" s="232"/>
      <c r="C46" s="247" t="s">
        <v>387</v>
      </c>
      <c r="D46" s="248" t="s">
        <v>22</v>
      </c>
      <c r="E46" s="249">
        <v>1</v>
      </c>
      <c r="F46" s="173">
        <v>37.5</v>
      </c>
      <c r="G46" s="209">
        <f t="shared" si="0"/>
        <v>0</v>
      </c>
      <c r="H46" s="203">
        <f t="shared" si="1"/>
        <v>0</v>
      </c>
      <c r="I46" s="204">
        <f t="shared" si="2"/>
        <v>0</v>
      </c>
      <c r="J46" s="203">
        <f t="shared" si="3"/>
        <v>0</v>
      </c>
      <c r="K46" s="205">
        <f t="shared" si="4"/>
        <v>0</v>
      </c>
      <c r="L46" s="206">
        <f t="shared" si="5"/>
        <v>0</v>
      </c>
      <c r="M46" s="16"/>
      <c r="N46" s="176">
        <v>0</v>
      </c>
      <c r="O46" s="176">
        <v>0</v>
      </c>
      <c r="P46" s="16"/>
      <c r="Q46" s="208"/>
      <c r="R46" s="228"/>
    </row>
    <row r="47" spans="1:18" ht="15.75">
      <c r="A47" s="57">
        <f>A46+1</f>
        <v>34</v>
      </c>
      <c r="B47" s="232"/>
      <c r="C47" s="247" t="s">
        <v>388</v>
      </c>
      <c r="D47" s="248" t="s">
        <v>22</v>
      </c>
      <c r="E47" s="249">
        <v>1</v>
      </c>
      <c r="F47" s="173">
        <v>131.25</v>
      </c>
      <c r="G47" s="202">
        <f t="shared" si="0"/>
        <v>0</v>
      </c>
      <c r="H47" s="203">
        <f t="shared" si="1"/>
        <v>0</v>
      </c>
      <c r="I47" s="204">
        <f t="shared" si="2"/>
        <v>0</v>
      </c>
      <c r="J47" s="203">
        <f t="shared" si="3"/>
        <v>0</v>
      </c>
      <c r="K47" s="205">
        <f t="shared" si="4"/>
        <v>0</v>
      </c>
      <c r="L47" s="206">
        <f t="shared" si="5"/>
        <v>0</v>
      </c>
      <c r="M47" s="16"/>
      <c r="N47" s="176">
        <v>0</v>
      </c>
      <c r="O47" s="176">
        <v>0</v>
      </c>
      <c r="P47" s="16"/>
      <c r="Q47" s="208"/>
      <c r="R47" s="228"/>
    </row>
    <row r="48" spans="1:18" ht="15.75">
      <c r="A48" s="57">
        <f>A46+1</f>
        <v>34</v>
      </c>
      <c r="B48" s="232"/>
      <c r="C48" s="247" t="s">
        <v>389</v>
      </c>
      <c r="D48" s="248" t="s">
        <v>22</v>
      </c>
      <c r="E48" s="249">
        <v>1</v>
      </c>
      <c r="F48" s="173">
        <v>67.5</v>
      </c>
      <c r="G48" s="202">
        <f t="shared" si="0"/>
        <v>0</v>
      </c>
      <c r="H48" s="203">
        <f t="shared" si="1"/>
        <v>0</v>
      </c>
      <c r="I48" s="204">
        <f t="shared" si="2"/>
        <v>0</v>
      </c>
      <c r="J48" s="203">
        <f t="shared" si="3"/>
        <v>0</v>
      </c>
      <c r="K48" s="205">
        <f t="shared" si="4"/>
        <v>0</v>
      </c>
      <c r="L48" s="206">
        <f t="shared" si="5"/>
        <v>0</v>
      </c>
      <c r="M48" s="16"/>
      <c r="N48" s="176">
        <v>0</v>
      </c>
      <c r="O48" s="176">
        <v>0</v>
      </c>
      <c r="P48" s="16"/>
      <c r="Q48" s="208"/>
      <c r="R48" s="228"/>
    </row>
    <row r="49" spans="1:18" ht="15.75">
      <c r="A49" s="57">
        <f>A46+1</f>
        <v>34</v>
      </c>
      <c r="B49" s="232"/>
      <c r="C49" s="247" t="s">
        <v>390</v>
      </c>
      <c r="D49" s="248" t="s">
        <v>22</v>
      </c>
      <c r="E49" s="249">
        <v>1</v>
      </c>
      <c r="F49" s="173">
        <v>130</v>
      </c>
      <c r="G49" s="209">
        <f t="shared" si="0"/>
        <v>0</v>
      </c>
      <c r="H49" s="203">
        <f t="shared" si="1"/>
        <v>0</v>
      </c>
      <c r="I49" s="204">
        <f t="shared" si="2"/>
        <v>0</v>
      </c>
      <c r="J49" s="203">
        <f t="shared" si="3"/>
        <v>0</v>
      </c>
      <c r="K49" s="205">
        <f t="shared" si="4"/>
        <v>0</v>
      </c>
      <c r="L49" s="206">
        <f t="shared" si="5"/>
        <v>0</v>
      </c>
      <c r="M49" s="16"/>
      <c r="N49" s="176">
        <v>0</v>
      </c>
      <c r="O49" s="176">
        <v>0</v>
      </c>
      <c r="P49" s="16"/>
      <c r="Q49" s="208"/>
      <c r="R49" s="228"/>
    </row>
    <row r="50" spans="1:18" ht="15.75">
      <c r="A50" s="57">
        <f t="shared" si="6"/>
        <v>35</v>
      </c>
      <c r="B50" s="232"/>
      <c r="C50" s="247" t="s">
        <v>391</v>
      </c>
      <c r="D50" s="248" t="s">
        <v>22</v>
      </c>
      <c r="E50" s="249">
        <v>1</v>
      </c>
      <c r="F50" s="173">
        <v>105</v>
      </c>
      <c r="G50" s="209">
        <f t="shared" si="0"/>
        <v>0</v>
      </c>
      <c r="H50" s="203">
        <f t="shared" si="1"/>
        <v>0</v>
      </c>
      <c r="I50" s="204">
        <f t="shared" si="2"/>
        <v>0</v>
      </c>
      <c r="J50" s="203">
        <f t="shared" si="3"/>
        <v>0</v>
      </c>
      <c r="K50" s="205">
        <f t="shared" si="4"/>
        <v>0</v>
      </c>
      <c r="L50" s="206">
        <f t="shared" si="5"/>
        <v>0</v>
      </c>
      <c r="M50" s="16"/>
      <c r="N50" s="176">
        <v>0</v>
      </c>
      <c r="O50" s="176">
        <v>0</v>
      </c>
      <c r="P50" s="16"/>
      <c r="Q50" s="208"/>
      <c r="R50" s="228"/>
    </row>
    <row r="51" spans="1:18" ht="15.75">
      <c r="A51" s="57">
        <f t="shared" si="6"/>
        <v>36</v>
      </c>
      <c r="B51" s="232"/>
      <c r="C51" s="247" t="s">
        <v>392</v>
      </c>
      <c r="D51" s="248" t="s">
        <v>22</v>
      </c>
      <c r="E51" s="249">
        <v>1</v>
      </c>
      <c r="F51" s="173">
        <v>145</v>
      </c>
      <c r="G51" s="209">
        <f t="shared" si="0"/>
        <v>0</v>
      </c>
      <c r="H51" s="203">
        <f t="shared" si="1"/>
        <v>0</v>
      </c>
      <c r="I51" s="204">
        <f t="shared" si="2"/>
        <v>0</v>
      </c>
      <c r="J51" s="203">
        <f t="shared" si="3"/>
        <v>0</v>
      </c>
      <c r="K51" s="205">
        <f t="shared" si="4"/>
        <v>0</v>
      </c>
      <c r="L51" s="206">
        <f t="shared" si="5"/>
        <v>0</v>
      </c>
      <c r="M51" s="16"/>
      <c r="N51" s="176">
        <v>0</v>
      </c>
      <c r="O51" s="176">
        <v>0</v>
      </c>
      <c r="P51" s="16"/>
      <c r="Q51" s="208"/>
      <c r="R51" s="228"/>
    </row>
    <row r="52" spans="1:18" ht="15.75">
      <c r="A52" s="57">
        <f t="shared" si="6"/>
        <v>37</v>
      </c>
      <c r="B52" s="232"/>
      <c r="C52" s="250" t="s">
        <v>393</v>
      </c>
      <c r="D52" s="248" t="s">
        <v>22</v>
      </c>
      <c r="E52" s="249">
        <v>1</v>
      </c>
      <c r="F52" s="173">
        <v>121.25</v>
      </c>
      <c r="G52" s="202">
        <f t="shared" si="0"/>
        <v>0</v>
      </c>
      <c r="H52" s="203">
        <f t="shared" si="1"/>
        <v>0</v>
      </c>
      <c r="I52" s="204">
        <f t="shared" si="2"/>
        <v>0</v>
      </c>
      <c r="J52" s="203">
        <f t="shared" si="3"/>
        <v>0</v>
      </c>
      <c r="K52" s="205">
        <f t="shared" si="4"/>
        <v>0</v>
      </c>
      <c r="L52" s="206">
        <f t="shared" si="5"/>
        <v>0</v>
      </c>
      <c r="M52" s="16"/>
      <c r="N52" s="176">
        <v>0</v>
      </c>
      <c r="O52" s="176">
        <v>0</v>
      </c>
      <c r="P52" s="16"/>
      <c r="Q52" s="208"/>
      <c r="R52" s="260"/>
    </row>
    <row r="53" spans="1:18" ht="15.75">
      <c r="A53" s="57">
        <f t="shared" si="6"/>
        <v>38</v>
      </c>
      <c r="B53" s="232"/>
      <c r="C53" s="250" t="s">
        <v>394</v>
      </c>
      <c r="D53" s="248" t="s">
        <v>22</v>
      </c>
      <c r="E53" s="249">
        <v>1</v>
      </c>
      <c r="F53" s="173">
        <v>83.75</v>
      </c>
      <c r="G53" s="202">
        <f t="shared" si="0"/>
        <v>0</v>
      </c>
      <c r="H53" s="203">
        <f t="shared" si="1"/>
        <v>0</v>
      </c>
      <c r="I53" s="204">
        <f t="shared" si="2"/>
        <v>0</v>
      </c>
      <c r="J53" s="203">
        <f t="shared" si="3"/>
        <v>0</v>
      </c>
      <c r="K53" s="205">
        <f t="shared" si="4"/>
        <v>0</v>
      </c>
      <c r="L53" s="206">
        <f t="shared" si="5"/>
        <v>0</v>
      </c>
      <c r="M53" s="16"/>
      <c r="N53" s="176">
        <v>0</v>
      </c>
      <c r="O53" s="176">
        <v>0</v>
      </c>
      <c r="P53" s="16"/>
      <c r="Q53" s="208"/>
      <c r="R53" s="260"/>
    </row>
    <row r="54" spans="1:18" ht="15.75">
      <c r="A54" s="57">
        <f t="shared" si="6"/>
        <v>39</v>
      </c>
      <c r="B54" s="232"/>
      <c r="C54" s="250" t="s">
        <v>395</v>
      </c>
      <c r="D54" s="248" t="s">
        <v>22</v>
      </c>
      <c r="E54" s="249">
        <v>1</v>
      </c>
      <c r="F54" s="173">
        <v>97.5</v>
      </c>
      <c r="G54" s="202">
        <f t="shared" si="0"/>
        <v>0</v>
      </c>
      <c r="H54" s="203">
        <f t="shared" si="1"/>
        <v>0</v>
      </c>
      <c r="I54" s="204">
        <f t="shared" si="2"/>
        <v>0</v>
      </c>
      <c r="J54" s="203">
        <f t="shared" si="3"/>
        <v>0</v>
      </c>
      <c r="K54" s="205">
        <f t="shared" si="4"/>
        <v>0</v>
      </c>
      <c r="L54" s="206">
        <f t="shared" si="5"/>
        <v>0</v>
      </c>
      <c r="M54" s="16"/>
      <c r="N54" s="176">
        <v>0</v>
      </c>
      <c r="O54" s="176">
        <v>0</v>
      </c>
      <c r="P54" s="16"/>
      <c r="Q54" s="208"/>
      <c r="R54" s="260"/>
    </row>
    <row r="55" spans="1:18" ht="15.75">
      <c r="A55" s="57">
        <f>A54+1</f>
        <v>40</v>
      </c>
      <c r="B55" s="232"/>
      <c r="C55" s="250" t="s">
        <v>396</v>
      </c>
      <c r="D55" s="248" t="s">
        <v>22</v>
      </c>
      <c r="E55" s="249">
        <v>1</v>
      </c>
      <c r="F55" s="173">
        <v>111.25</v>
      </c>
      <c r="G55" s="202">
        <f t="shared" si="0"/>
        <v>0</v>
      </c>
      <c r="H55" s="203">
        <f t="shared" si="1"/>
        <v>0</v>
      </c>
      <c r="I55" s="204">
        <f t="shared" si="2"/>
        <v>0</v>
      </c>
      <c r="J55" s="203">
        <f t="shared" si="3"/>
        <v>0</v>
      </c>
      <c r="K55" s="205">
        <f t="shared" si="4"/>
        <v>0</v>
      </c>
      <c r="L55" s="206">
        <f t="shared" si="5"/>
        <v>0</v>
      </c>
      <c r="M55" s="16"/>
      <c r="N55" s="176">
        <v>0</v>
      </c>
      <c r="O55" s="176">
        <v>0</v>
      </c>
      <c r="P55" s="16"/>
      <c r="Q55" s="208"/>
      <c r="R55" s="260"/>
    </row>
    <row r="56" spans="1:18" ht="15.75">
      <c r="A56" s="57">
        <f>A55+1</f>
        <v>41</v>
      </c>
      <c r="B56" s="232"/>
      <c r="C56" s="250" t="s">
        <v>397</v>
      </c>
      <c r="D56" s="248" t="s">
        <v>22</v>
      </c>
      <c r="E56" s="249">
        <v>1</v>
      </c>
      <c r="F56" s="173">
        <v>45</v>
      </c>
      <c r="G56" s="202">
        <f t="shared" si="0"/>
        <v>0</v>
      </c>
      <c r="H56" s="203">
        <f t="shared" si="1"/>
        <v>0</v>
      </c>
      <c r="I56" s="204">
        <f t="shared" si="2"/>
        <v>0</v>
      </c>
      <c r="J56" s="203">
        <f t="shared" si="3"/>
        <v>0</v>
      </c>
      <c r="K56" s="205">
        <f t="shared" si="4"/>
        <v>0</v>
      </c>
      <c r="L56" s="206">
        <f t="shared" si="5"/>
        <v>0</v>
      </c>
      <c r="M56" s="16"/>
      <c r="N56" s="176">
        <v>0</v>
      </c>
      <c r="O56" s="176">
        <v>0</v>
      </c>
      <c r="P56" s="16"/>
      <c r="Q56" s="208"/>
      <c r="R56" s="260"/>
    </row>
    <row r="57" spans="1:18" ht="15.75">
      <c r="A57" s="57">
        <f>A56+1</f>
        <v>42</v>
      </c>
      <c r="B57" s="232"/>
      <c r="C57" s="250" t="s">
        <v>398</v>
      </c>
      <c r="D57" s="248" t="s">
        <v>22</v>
      </c>
      <c r="E57" s="249">
        <v>1</v>
      </c>
      <c r="F57" s="173">
        <v>17</v>
      </c>
      <c r="G57" s="202">
        <f t="shared" si="0"/>
        <v>0</v>
      </c>
      <c r="H57" s="203">
        <f t="shared" si="1"/>
        <v>0</v>
      </c>
      <c r="I57" s="204">
        <f t="shared" si="2"/>
        <v>0</v>
      </c>
      <c r="J57" s="203">
        <f t="shared" si="3"/>
        <v>0</v>
      </c>
      <c r="K57" s="205">
        <f t="shared" si="4"/>
        <v>0</v>
      </c>
      <c r="L57" s="206">
        <f t="shared" si="5"/>
        <v>0</v>
      </c>
      <c r="M57" s="16"/>
      <c r="N57" s="176">
        <v>0</v>
      </c>
      <c r="O57" s="176">
        <v>0</v>
      </c>
      <c r="P57" s="16"/>
      <c r="Q57" s="208"/>
      <c r="R57" s="260"/>
    </row>
    <row r="58" spans="1:18" ht="15.75">
      <c r="A58" s="57">
        <f t="shared" si="6"/>
        <v>43</v>
      </c>
      <c r="B58" s="232"/>
      <c r="C58" s="250" t="s">
        <v>399</v>
      </c>
      <c r="D58" s="248" t="s">
        <v>22</v>
      </c>
      <c r="E58" s="249">
        <v>1</v>
      </c>
      <c r="F58" s="173">
        <v>15</v>
      </c>
      <c r="G58" s="209">
        <f t="shared" si="0"/>
        <v>0</v>
      </c>
      <c r="H58" s="203">
        <f t="shared" si="1"/>
        <v>0</v>
      </c>
      <c r="I58" s="204">
        <f t="shared" si="2"/>
        <v>0</v>
      </c>
      <c r="J58" s="203">
        <f t="shared" si="3"/>
        <v>0</v>
      </c>
      <c r="K58" s="205">
        <f t="shared" si="4"/>
        <v>0</v>
      </c>
      <c r="L58" s="206">
        <f t="shared" si="5"/>
        <v>0</v>
      </c>
      <c r="M58" s="16"/>
      <c r="N58" s="176">
        <v>0</v>
      </c>
      <c r="O58" s="176">
        <v>0</v>
      </c>
      <c r="P58" s="16"/>
      <c r="Q58" s="208"/>
      <c r="R58" s="228"/>
    </row>
    <row r="59" spans="1:18" ht="15.75">
      <c r="A59" s="57">
        <f t="shared" si="6"/>
        <v>44</v>
      </c>
      <c r="B59" s="232"/>
      <c r="C59" s="250" t="s">
        <v>400</v>
      </c>
      <c r="D59" s="248" t="s">
        <v>22</v>
      </c>
      <c r="E59" s="249">
        <v>1</v>
      </c>
      <c r="F59" s="173">
        <v>15</v>
      </c>
      <c r="G59" s="209">
        <f aca="true" t="shared" si="8" ref="G59">N59/$K$4</f>
        <v>0</v>
      </c>
      <c r="H59" s="203">
        <f aca="true" t="shared" si="9" ref="H59">G59*F59</f>
        <v>0</v>
      </c>
      <c r="I59" s="204">
        <f aca="true" t="shared" si="10" ref="I59">O59/$K$4</f>
        <v>0</v>
      </c>
      <c r="J59" s="203">
        <f aca="true" t="shared" si="11" ref="J59">I59*F59</f>
        <v>0</v>
      </c>
      <c r="K59" s="205">
        <f aca="true" t="shared" si="12" ref="K59">H59+J59</f>
        <v>0</v>
      </c>
      <c r="L59" s="206">
        <f aca="true" t="shared" si="13" ref="L59">K59/F59</f>
        <v>0</v>
      </c>
      <c r="M59" s="16"/>
      <c r="N59" s="176">
        <v>0</v>
      </c>
      <c r="O59" s="176">
        <v>0</v>
      </c>
      <c r="P59" s="16"/>
      <c r="Q59" s="208"/>
      <c r="R59" s="228"/>
    </row>
    <row r="60" spans="7:18" ht="16.2" thickBot="1">
      <c r="G60" s="60"/>
      <c r="H60" s="211">
        <f>SUM(H13:H59)</f>
        <v>0</v>
      </c>
      <c r="I60" s="183"/>
      <c r="J60" s="211">
        <f>SUM(J13:J59)</f>
        <v>0</v>
      </c>
      <c r="K60" s="212"/>
      <c r="M60" s="16"/>
      <c r="N60" s="62"/>
      <c r="O60" s="62"/>
      <c r="Q60" s="62"/>
      <c r="R60" s="243"/>
    </row>
    <row r="61" spans="7:18" ht="16.2" thickBot="1">
      <c r="G61" s="63"/>
      <c r="H61" s="185" t="s">
        <v>52</v>
      </c>
      <c r="I61" s="214">
        <v>0.02</v>
      </c>
      <c r="J61" s="64"/>
      <c r="K61" s="65">
        <f>I61*H60</f>
        <v>0</v>
      </c>
      <c r="M61" s="16"/>
      <c r="N61" s="62"/>
      <c r="O61" s="62"/>
      <c r="Q61" s="62"/>
      <c r="R61" s="243"/>
    </row>
    <row r="62" spans="7:18" ht="16.2" thickBot="1">
      <c r="G62" s="60"/>
      <c r="H62" s="66"/>
      <c r="I62" s="183"/>
      <c r="J62" s="66"/>
      <c r="K62" s="67"/>
      <c r="M62" s="16"/>
      <c r="N62" s="62"/>
      <c r="O62" s="62"/>
      <c r="Q62" s="62"/>
      <c r="R62" s="243"/>
    </row>
    <row r="63" spans="7:18" ht="16.2" thickBot="1">
      <c r="G63" s="63"/>
      <c r="H63" s="64" t="s">
        <v>53</v>
      </c>
      <c r="I63" s="216"/>
      <c r="J63" s="64"/>
      <c r="K63" s="65">
        <f>SUM(K13:K61)</f>
        <v>0</v>
      </c>
      <c r="M63" s="16"/>
      <c r="N63" s="62"/>
      <c r="O63" s="62"/>
      <c r="Q63" s="62"/>
      <c r="R63" s="243"/>
    </row>
    <row r="64" spans="7:18" ht="16.2" thickBot="1">
      <c r="G64" s="68"/>
      <c r="H64" s="69"/>
      <c r="I64" s="217"/>
      <c r="J64" s="69"/>
      <c r="K64" s="70"/>
      <c r="M64" s="16"/>
      <c r="N64" s="62"/>
      <c r="O64" s="62"/>
      <c r="Q64" s="62"/>
      <c r="R64" s="243"/>
    </row>
    <row r="65" spans="7:18" ht="15.75">
      <c r="G65" s="71"/>
      <c r="H65" s="186" t="s">
        <v>54</v>
      </c>
      <c r="I65" s="218">
        <v>0.08</v>
      </c>
      <c r="J65" s="72">
        <v>1</v>
      </c>
      <c r="K65" s="73">
        <f>K63*I65</f>
        <v>0</v>
      </c>
      <c r="M65" s="16"/>
      <c r="N65" s="62"/>
      <c r="O65" s="62"/>
      <c r="Q65" s="62"/>
      <c r="R65" s="243"/>
    </row>
    <row r="66" spans="7:18" ht="16.2" thickBot="1">
      <c r="G66" s="74"/>
      <c r="H66" s="187" t="s">
        <v>55</v>
      </c>
      <c r="I66" s="219"/>
      <c r="J66" s="75"/>
      <c r="K66" s="76">
        <f>K63+K65</f>
        <v>0</v>
      </c>
      <c r="M66" s="16"/>
      <c r="N66" s="62"/>
      <c r="O66" s="62"/>
      <c r="Q66" s="62"/>
      <c r="R66" s="243"/>
    </row>
    <row r="67" spans="7:18" ht="16.2" thickBot="1">
      <c r="G67" s="77"/>
      <c r="H67" s="188"/>
      <c r="I67" s="220"/>
      <c r="J67" s="78"/>
      <c r="K67" s="79"/>
      <c r="M67" s="16"/>
      <c r="N67" s="62"/>
      <c r="O67" s="62"/>
      <c r="Q67" s="62"/>
      <c r="R67" s="243"/>
    </row>
    <row r="68" spans="7:18" ht="15.75">
      <c r="G68" s="80"/>
      <c r="H68" s="186" t="s">
        <v>56</v>
      </c>
      <c r="I68" s="218">
        <v>0.08</v>
      </c>
      <c r="J68" s="72"/>
      <c r="K68" s="73">
        <f>K66*I68</f>
        <v>0</v>
      </c>
      <c r="M68" s="16"/>
      <c r="N68" s="62"/>
      <c r="O68" s="62"/>
      <c r="Q68" s="62"/>
      <c r="R68" s="243"/>
    </row>
    <row r="69" spans="7:18" ht="16.2" thickBot="1">
      <c r="G69" s="74"/>
      <c r="H69" s="187" t="s">
        <v>55</v>
      </c>
      <c r="I69" s="221"/>
      <c r="J69" s="75"/>
      <c r="K69" s="76">
        <f>K66+K68</f>
        <v>0</v>
      </c>
      <c r="N69" s="62"/>
      <c r="O69" s="62"/>
      <c r="Q69" s="62"/>
      <c r="R69" s="243"/>
    </row>
    <row r="70" spans="7:18" ht="16.2" thickBot="1">
      <c r="G70" s="77"/>
      <c r="H70" s="188"/>
      <c r="I70" s="222"/>
      <c r="J70" s="78"/>
      <c r="K70" s="79"/>
      <c r="N70" s="62"/>
      <c r="O70" s="62"/>
      <c r="Q70" s="62"/>
      <c r="R70" s="243"/>
    </row>
    <row r="71" spans="7:18" ht="15.75">
      <c r="G71" s="80"/>
      <c r="H71" s="186" t="s">
        <v>57</v>
      </c>
      <c r="I71" s="218"/>
      <c r="J71" s="72"/>
      <c r="K71" s="73">
        <f>K69*I71</f>
        <v>0</v>
      </c>
      <c r="N71" s="62"/>
      <c r="O71" s="62"/>
      <c r="Q71" s="62"/>
      <c r="R71" s="243"/>
    </row>
    <row r="72" spans="7:18" ht="16.2" thickBot="1">
      <c r="G72" s="74"/>
      <c r="H72" s="187" t="s">
        <v>55</v>
      </c>
      <c r="I72" s="223"/>
      <c r="J72" s="75"/>
      <c r="K72" s="76">
        <f>K69+K71</f>
        <v>0</v>
      </c>
      <c r="N72" s="62"/>
      <c r="O72" s="62"/>
      <c r="Q72" s="62"/>
      <c r="R72" s="243"/>
    </row>
    <row r="73" spans="7:18" ht="16.2" thickBot="1">
      <c r="G73" s="77"/>
      <c r="H73" s="188"/>
      <c r="I73" s="224"/>
      <c r="J73" s="78"/>
      <c r="K73" s="79"/>
      <c r="N73" s="62"/>
      <c r="O73" s="62"/>
      <c r="Q73" s="62"/>
      <c r="R73" s="243"/>
    </row>
    <row r="74" spans="7:18" ht="15.75">
      <c r="G74" s="80"/>
      <c r="H74" s="189" t="s">
        <v>58</v>
      </c>
      <c r="I74" s="218">
        <v>0.18</v>
      </c>
      <c r="J74" s="72"/>
      <c r="K74" s="81">
        <f>K72*I74</f>
        <v>0</v>
      </c>
      <c r="N74" s="62"/>
      <c r="O74" s="62"/>
      <c r="Q74" s="62"/>
      <c r="R74" s="243"/>
    </row>
    <row r="75" spans="7:18" ht="16.2" thickBot="1">
      <c r="G75" s="74"/>
      <c r="H75" s="190" t="s">
        <v>59</v>
      </c>
      <c r="I75" s="219" t="s">
        <v>11</v>
      </c>
      <c r="J75" s="83"/>
      <c r="K75" s="84">
        <f>K72+K74</f>
        <v>0</v>
      </c>
      <c r="N75" s="62"/>
      <c r="O75" s="62"/>
      <c r="Q75" s="62"/>
      <c r="R75" s="243"/>
    </row>
    <row r="76" spans="14:15" ht="15.75">
      <c r="N76" s="62"/>
      <c r="O76" s="62"/>
    </row>
    <row r="77" spans="14:15" ht="15.75">
      <c r="N77" s="62"/>
      <c r="O77" s="62"/>
    </row>
    <row r="78" spans="14:15" ht="15.75">
      <c r="N78" s="62"/>
      <c r="O78" s="62"/>
    </row>
    <row r="79" spans="14:15" ht="15.75">
      <c r="N79" s="62"/>
      <c r="O79" s="62"/>
    </row>
  </sheetData>
  <mergeCells count="23">
    <mergeCell ref="A5:G5"/>
    <mergeCell ref="C1:E1"/>
    <mergeCell ref="A2:C2"/>
    <mergeCell ref="I2:K2"/>
    <mergeCell ref="A3:G3"/>
    <mergeCell ref="A4:G4"/>
    <mergeCell ref="A6:G6"/>
    <mergeCell ref="A7:A8"/>
    <mergeCell ref="B7:B8"/>
    <mergeCell ref="D7:D8"/>
    <mergeCell ref="E7:F7"/>
    <mergeCell ref="G7:H7"/>
    <mergeCell ref="R7:R8"/>
    <mergeCell ref="A11:L11"/>
    <mergeCell ref="N11:O11"/>
    <mergeCell ref="A12:D12"/>
    <mergeCell ref="A44:D44"/>
    <mergeCell ref="I7:J7"/>
    <mergeCell ref="K7:K8"/>
    <mergeCell ref="L7:L8"/>
    <mergeCell ref="N7:N8"/>
    <mergeCell ref="O7:O8"/>
    <mergeCell ref="Q7:Q8"/>
  </mergeCells>
  <printOptions/>
  <pageMargins left="0.7" right="0.7" top="0.75" bottom="0.75" header="0.3" footer="0.3"/>
  <pageSetup fitToHeight="1" fitToWidth="1" horizontalDpi="600" verticalDpi="600" orientation="portrait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0.39998000860214233"/>
    <pageSetUpPr fitToPage="1"/>
  </sheetPr>
  <dimension ref="A1:AA73"/>
  <sheetViews>
    <sheetView showGridLines="0" zoomScale="70" zoomScaleNormal="70" zoomScalePageLayoutView="115" workbookViewId="0" topLeftCell="B1">
      <pane ySplit="9" topLeftCell="A49" activePane="bottomLeft" state="frozen"/>
      <selection pane="topLeft" activeCell="A292" sqref="A292:XFD292"/>
      <selection pane="bottomLeft" activeCell="P54" sqref="P54"/>
    </sheetView>
  </sheetViews>
  <sheetFormatPr defaultColWidth="8.875" defaultRowHeight="15.75"/>
  <cols>
    <col min="1" max="1" width="4.00390625" style="22" customWidth="1"/>
    <col min="2" max="2" width="3.375" style="22" customWidth="1"/>
    <col min="3" max="3" width="71.75390625" style="22" customWidth="1"/>
    <col min="4" max="4" width="2.00390625" style="22" hidden="1" customWidth="1"/>
    <col min="5" max="5" width="11.25390625" style="22" customWidth="1"/>
    <col min="6" max="6" width="5.625" style="22" customWidth="1"/>
    <col min="7" max="7" width="5.50390625" style="22" customWidth="1"/>
    <col min="8" max="8" width="11.125" style="22" customWidth="1"/>
    <col min="9" max="9" width="18.25390625" style="22" customWidth="1"/>
    <col min="10" max="10" width="13.75390625" style="22" customWidth="1"/>
    <col min="11" max="11" width="16.125" style="22" customWidth="1"/>
    <col min="12" max="12" width="13.875" style="22" customWidth="1"/>
    <col min="13" max="13" width="11.125" style="61" customWidth="1"/>
    <col min="14" max="14" width="3.625" style="61" customWidth="1"/>
    <col min="15" max="15" width="12.25390625" style="22" customWidth="1"/>
    <col min="16" max="16" width="11.00390625" style="22" customWidth="1"/>
    <col min="17" max="17" width="7.375" style="22" customWidth="1"/>
    <col min="18" max="18" width="20.375" style="22" customWidth="1"/>
    <col min="19" max="19" width="11.625" style="22" customWidth="1"/>
    <col min="20" max="21" width="6.625" style="22" customWidth="1"/>
    <col min="22" max="24" width="8.875" style="22" customWidth="1"/>
    <col min="25" max="25" width="10.125" style="22" bestFit="1" customWidth="1"/>
    <col min="26" max="26" width="8.875" style="22" customWidth="1"/>
    <col min="27" max="27" width="9.50390625" style="22" bestFit="1" customWidth="1"/>
    <col min="28" max="16384" width="8.875" style="22" customWidth="1"/>
  </cols>
  <sheetData>
    <row r="1" spans="1:16" ht="18" thickBot="1">
      <c r="A1" s="14"/>
      <c r="B1" s="15"/>
      <c r="C1" s="647"/>
      <c r="D1" s="647"/>
      <c r="E1" s="647"/>
      <c r="F1" s="647"/>
      <c r="G1" s="16"/>
      <c r="H1" s="17"/>
      <c r="I1" s="16"/>
      <c r="J1" s="18"/>
      <c r="K1" s="19"/>
      <c r="L1" s="18"/>
      <c r="M1" s="20"/>
      <c r="N1" s="20"/>
      <c r="O1" s="21"/>
      <c r="P1" s="21"/>
    </row>
    <row r="2" spans="1:16" ht="18" thickBot="1">
      <c r="A2" s="648" t="s">
        <v>406</v>
      </c>
      <c r="B2" s="648"/>
      <c r="C2" s="649"/>
      <c r="D2" s="23"/>
      <c r="E2" s="24"/>
      <c r="F2" s="17"/>
      <c r="G2" s="16"/>
      <c r="H2" s="17"/>
      <c r="I2" s="25"/>
      <c r="J2" s="650" t="s">
        <v>9</v>
      </c>
      <c r="K2" s="651"/>
      <c r="L2" s="652"/>
      <c r="M2" s="26"/>
      <c r="N2" s="26"/>
      <c r="O2" s="21"/>
      <c r="P2" s="27"/>
    </row>
    <row r="3" spans="1:16" ht="16.5" customHeight="1" thickBot="1">
      <c r="A3" s="653"/>
      <c r="B3" s="653"/>
      <c r="C3" s="653"/>
      <c r="D3" s="653"/>
      <c r="E3" s="653"/>
      <c r="F3" s="653"/>
      <c r="G3" s="653"/>
      <c r="H3" s="653"/>
      <c r="I3" s="28"/>
      <c r="J3" s="140" t="s">
        <v>11</v>
      </c>
      <c r="K3" s="141" t="s">
        <v>10</v>
      </c>
      <c r="L3" s="142" t="s">
        <v>12</v>
      </c>
      <c r="M3" s="26"/>
      <c r="N3" s="26"/>
      <c r="O3" s="21"/>
      <c r="P3" s="27"/>
    </row>
    <row r="4" spans="1:16" ht="16.2" thickBot="1">
      <c r="A4" s="653"/>
      <c r="B4" s="653"/>
      <c r="C4" s="653"/>
      <c r="D4" s="653"/>
      <c r="E4" s="653"/>
      <c r="F4" s="653"/>
      <c r="G4" s="653"/>
      <c r="H4" s="653"/>
      <c r="I4" s="29"/>
      <c r="J4" s="143">
        <f>L69</f>
        <v>0</v>
      </c>
      <c r="K4" s="144">
        <f>J4*L4</f>
        <v>0</v>
      </c>
      <c r="L4" s="145">
        <v>2.446</v>
      </c>
      <c r="M4" s="26"/>
      <c r="N4" s="26"/>
      <c r="O4" s="21"/>
      <c r="P4" s="27"/>
    </row>
    <row r="5" spans="1:16" ht="15.75">
      <c r="A5" s="646"/>
      <c r="B5" s="646"/>
      <c r="C5" s="646"/>
      <c r="D5" s="646"/>
      <c r="E5" s="646"/>
      <c r="F5" s="646"/>
      <c r="G5" s="646"/>
      <c r="H5" s="646"/>
      <c r="I5" s="30"/>
      <c r="J5" s="31"/>
      <c r="K5" s="32"/>
      <c r="L5" s="33"/>
      <c r="M5" s="26"/>
      <c r="N5" s="26"/>
      <c r="O5" s="21"/>
      <c r="P5" s="27"/>
    </row>
    <row r="6" spans="1:16" ht="16.2" thickBot="1">
      <c r="A6" s="635"/>
      <c r="B6" s="635"/>
      <c r="C6" s="635"/>
      <c r="D6" s="636"/>
      <c r="E6" s="636"/>
      <c r="F6" s="636"/>
      <c r="G6" s="636"/>
      <c r="H6" s="635"/>
      <c r="I6" s="34"/>
      <c r="J6" s="24"/>
      <c r="K6" s="16"/>
      <c r="L6" s="35"/>
      <c r="M6" s="36"/>
      <c r="N6" s="36"/>
      <c r="O6" s="37"/>
      <c r="P6" s="37"/>
    </row>
    <row r="7" spans="1:19" ht="16.2" thickBot="1">
      <c r="A7" s="637" t="s">
        <v>34</v>
      </c>
      <c r="B7" s="639" t="s">
        <v>35</v>
      </c>
      <c r="C7" s="146" t="s">
        <v>36</v>
      </c>
      <c r="D7" s="146"/>
      <c r="E7" s="641" t="s">
        <v>37</v>
      </c>
      <c r="F7" s="643" t="s">
        <v>38</v>
      </c>
      <c r="G7" s="644"/>
      <c r="H7" s="645" t="s">
        <v>39</v>
      </c>
      <c r="I7" s="628"/>
      <c r="J7" s="627" t="s">
        <v>40</v>
      </c>
      <c r="K7" s="628"/>
      <c r="L7" s="629" t="s">
        <v>41</v>
      </c>
      <c r="M7" s="631" t="s">
        <v>42</v>
      </c>
      <c r="N7" s="147"/>
      <c r="O7" s="621" t="s">
        <v>43</v>
      </c>
      <c r="P7" s="621" t="s">
        <v>44</v>
      </c>
      <c r="Q7" s="38"/>
      <c r="R7" s="633" t="s">
        <v>45</v>
      </c>
      <c r="S7" s="621" t="s">
        <v>46</v>
      </c>
    </row>
    <row r="8" spans="1:19" ht="21" thickBot="1">
      <c r="A8" s="638"/>
      <c r="B8" s="640"/>
      <c r="C8" s="148"/>
      <c r="D8" s="148"/>
      <c r="E8" s="642"/>
      <c r="F8" s="149" t="s">
        <v>47</v>
      </c>
      <c r="G8" s="150" t="s">
        <v>48</v>
      </c>
      <c r="H8" s="151" t="s">
        <v>49</v>
      </c>
      <c r="I8" s="152" t="s">
        <v>48</v>
      </c>
      <c r="J8" s="153" t="s">
        <v>49</v>
      </c>
      <c r="K8" s="152" t="s">
        <v>48</v>
      </c>
      <c r="L8" s="630"/>
      <c r="M8" s="632"/>
      <c r="N8" s="147"/>
      <c r="O8" s="622"/>
      <c r="P8" s="622"/>
      <c r="Q8" s="38"/>
      <c r="R8" s="634"/>
      <c r="S8" s="622"/>
    </row>
    <row r="9" spans="1:19" ht="16.2" thickBot="1">
      <c r="A9" s="154" t="s">
        <v>0</v>
      </c>
      <c r="B9" s="155">
        <v>2</v>
      </c>
      <c r="C9" s="156" t="s">
        <v>1</v>
      </c>
      <c r="D9" s="156"/>
      <c r="E9" s="157" t="s">
        <v>2</v>
      </c>
      <c r="F9" s="158" t="s">
        <v>13</v>
      </c>
      <c r="G9" s="159" t="s">
        <v>3</v>
      </c>
      <c r="H9" s="160" t="s">
        <v>4</v>
      </c>
      <c r="I9" s="160" t="s">
        <v>5</v>
      </c>
      <c r="J9" s="161" t="s">
        <v>6</v>
      </c>
      <c r="K9" s="160" t="s">
        <v>7</v>
      </c>
      <c r="L9" s="162" t="s">
        <v>8</v>
      </c>
      <c r="M9" s="163" t="s">
        <v>15</v>
      </c>
      <c r="N9" s="147"/>
      <c r="O9" s="164" t="s">
        <v>14</v>
      </c>
      <c r="P9" s="159" t="s">
        <v>16</v>
      </c>
      <c r="Q9" s="38"/>
      <c r="R9" s="164" t="s">
        <v>50</v>
      </c>
      <c r="S9" s="159" t="s">
        <v>51</v>
      </c>
    </row>
    <row r="10" spans="1:19" ht="16.2" thickBot="1">
      <c r="A10" s="39"/>
      <c r="B10" s="40"/>
      <c r="C10" s="41"/>
      <c r="D10" s="42"/>
      <c r="E10" s="43"/>
      <c r="F10" s="44"/>
      <c r="G10" s="45"/>
      <c r="H10" s="46"/>
      <c r="I10" s="46"/>
      <c r="J10" s="47"/>
      <c r="K10" s="46"/>
      <c r="L10" s="46"/>
      <c r="M10" s="165"/>
      <c r="N10" s="48"/>
      <c r="O10" s="49"/>
      <c r="P10" s="50"/>
      <c r="R10" s="49"/>
      <c r="S10" s="50"/>
    </row>
    <row r="11" spans="1:19" s="52" customFormat="1" ht="27.75" customHeight="1" thickBot="1">
      <c r="A11" s="623"/>
      <c r="B11" s="624"/>
      <c r="C11" s="624"/>
      <c r="D11" s="624"/>
      <c r="E11" s="624"/>
      <c r="F11" s="475"/>
      <c r="G11" s="475"/>
      <c r="H11" s="475"/>
      <c r="I11" s="475"/>
      <c r="J11" s="475"/>
      <c r="K11" s="475"/>
      <c r="L11" s="475"/>
      <c r="M11" s="477"/>
      <c r="N11" s="166"/>
      <c r="O11" s="166"/>
      <c r="P11" s="166"/>
      <c r="Q11" s="166"/>
      <c r="R11" s="166"/>
      <c r="S11" s="167"/>
    </row>
    <row r="12" spans="1:19" s="52" customFormat="1" ht="16.2" thickBot="1">
      <c r="A12" s="534"/>
      <c r="B12" s="87"/>
      <c r="C12" s="535" t="s">
        <v>313</v>
      </c>
      <c r="D12" s="536"/>
      <c r="E12" s="536"/>
      <c r="F12" s="536"/>
      <c r="G12" s="87"/>
      <c r="H12" s="87"/>
      <c r="I12" s="87"/>
      <c r="J12" s="87"/>
      <c r="K12" s="87"/>
      <c r="L12" s="87"/>
      <c r="M12" s="537"/>
      <c r="N12" s="51"/>
      <c r="O12" s="501"/>
      <c r="P12" s="506"/>
      <c r="Q12" s="16"/>
      <c r="R12" s="507"/>
      <c r="S12" s="508"/>
    </row>
    <row r="13" spans="1:27" ht="15.75">
      <c r="A13" s="53">
        <v>1</v>
      </c>
      <c r="B13" s="54"/>
      <c r="C13" s="564" t="s">
        <v>314</v>
      </c>
      <c r="D13" s="476"/>
      <c r="E13" s="180" t="s">
        <v>353</v>
      </c>
      <c r="F13" s="527">
        <v>1</v>
      </c>
      <c r="G13" s="528">
        <v>1</v>
      </c>
      <c r="H13" s="529">
        <f aca="true" t="shared" si="0" ref="H13:H27">O13/$L$4</f>
        <v>0</v>
      </c>
      <c r="I13" s="530">
        <f aca="true" t="shared" si="1" ref="I13:I27">H13*G13</f>
        <v>0</v>
      </c>
      <c r="J13" s="531">
        <f aca="true" t="shared" si="2" ref="J13:J27">P13/$L$4</f>
        <v>0</v>
      </c>
      <c r="K13" s="530">
        <f aca="true" t="shared" si="3" ref="K13:K27">J13*G13</f>
        <v>0</v>
      </c>
      <c r="L13" s="532">
        <f aca="true" t="shared" si="4" ref="L13:L27">I13+K13</f>
        <v>0</v>
      </c>
      <c r="M13" s="533">
        <f aca="true" t="shared" si="5" ref="M13:M27">L13/G13</f>
        <v>0</v>
      </c>
      <c r="N13" s="36"/>
      <c r="O13" s="557">
        <v>0</v>
      </c>
      <c r="P13" s="558">
        <v>0</v>
      </c>
      <c r="Q13" s="16"/>
      <c r="R13" s="55"/>
      <c r="S13" s="552"/>
      <c r="Y13" s="235"/>
      <c r="AA13" s="235"/>
    </row>
    <row r="14" spans="1:27" ht="15.75">
      <c r="A14" s="57">
        <f>A13+1</f>
        <v>2</v>
      </c>
      <c r="B14" s="58"/>
      <c r="C14" s="565" t="s">
        <v>315</v>
      </c>
      <c r="D14" s="473"/>
      <c r="E14" s="170" t="s">
        <v>353</v>
      </c>
      <c r="F14" s="201">
        <v>1</v>
      </c>
      <c r="G14" s="273">
        <v>8</v>
      </c>
      <c r="H14" s="202">
        <f t="shared" si="0"/>
        <v>0</v>
      </c>
      <c r="I14" s="203">
        <f t="shared" si="1"/>
        <v>0</v>
      </c>
      <c r="J14" s="204">
        <f t="shared" si="2"/>
        <v>0</v>
      </c>
      <c r="K14" s="203">
        <f t="shared" si="3"/>
        <v>0</v>
      </c>
      <c r="L14" s="205">
        <f t="shared" si="4"/>
        <v>0</v>
      </c>
      <c r="M14" s="274">
        <f t="shared" si="5"/>
        <v>0</v>
      </c>
      <c r="N14" s="36"/>
      <c r="O14" s="559">
        <v>0</v>
      </c>
      <c r="P14" s="560">
        <v>0</v>
      </c>
      <c r="Q14" s="16"/>
      <c r="R14" s="553"/>
      <c r="S14" s="554"/>
      <c r="Y14" s="235"/>
      <c r="AA14" s="235"/>
    </row>
    <row r="15" spans="1:27" ht="15.75">
      <c r="A15" s="57">
        <f>A14+1</f>
        <v>3</v>
      </c>
      <c r="B15" s="58"/>
      <c r="C15" s="565" t="s">
        <v>316</v>
      </c>
      <c r="D15" s="473"/>
      <c r="E15" s="170" t="s">
        <v>354</v>
      </c>
      <c r="F15" s="201">
        <v>1</v>
      </c>
      <c r="G15" s="273">
        <v>8</v>
      </c>
      <c r="H15" s="202">
        <f t="shared" si="0"/>
        <v>0</v>
      </c>
      <c r="I15" s="203">
        <f t="shared" si="1"/>
        <v>0</v>
      </c>
      <c r="J15" s="204">
        <f t="shared" si="2"/>
        <v>0</v>
      </c>
      <c r="K15" s="203">
        <f t="shared" si="3"/>
        <v>0</v>
      </c>
      <c r="L15" s="205">
        <f t="shared" si="4"/>
        <v>0</v>
      </c>
      <c r="M15" s="274">
        <f t="shared" si="5"/>
        <v>0</v>
      </c>
      <c r="N15" s="36"/>
      <c r="O15" s="559">
        <v>0</v>
      </c>
      <c r="P15" s="560">
        <v>0</v>
      </c>
      <c r="Q15" s="16"/>
      <c r="R15" s="553"/>
      <c r="S15" s="554"/>
      <c r="Y15" s="235"/>
      <c r="AA15" s="235"/>
    </row>
    <row r="16" spans="1:27" ht="15.75">
      <c r="A16" s="57">
        <f>A15+1</f>
        <v>4</v>
      </c>
      <c r="B16" s="58"/>
      <c r="C16" s="565" t="s">
        <v>317</v>
      </c>
      <c r="D16" s="473"/>
      <c r="E16" s="170" t="s">
        <v>354</v>
      </c>
      <c r="F16" s="201">
        <v>1</v>
      </c>
      <c r="G16" s="273">
        <v>4</v>
      </c>
      <c r="H16" s="202">
        <f t="shared" si="0"/>
        <v>0</v>
      </c>
      <c r="I16" s="203">
        <f t="shared" si="1"/>
        <v>0</v>
      </c>
      <c r="J16" s="204">
        <f t="shared" si="2"/>
        <v>0</v>
      </c>
      <c r="K16" s="203">
        <f t="shared" si="3"/>
        <v>0</v>
      </c>
      <c r="L16" s="205">
        <f t="shared" si="4"/>
        <v>0</v>
      </c>
      <c r="M16" s="274">
        <f t="shared" si="5"/>
        <v>0</v>
      </c>
      <c r="N16" s="36"/>
      <c r="O16" s="559">
        <v>0</v>
      </c>
      <c r="P16" s="560">
        <v>0</v>
      </c>
      <c r="Q16" s="16"/>
      <c r="R16" s="553"/>
      <c r="S16" s="554"/>
      <c r="Y16" s="235"/>
      <c r="AA16" s="235"/>
    </row>
    <row r="17" spans="1:27" ht="15.75">
      <c r="A17" s="57">
        <f aca="true" t="shared" si="6" ref="A17">A16+1</f>
        <v>5</v>
      </c>
      <c r="B17" s="58"/>
      <c r="C17" s="565" t="s">
        <v>318</v>
      </c>
      <c r="D17" s="473"/>
      <c r="E17" s="170" t="s">
        <v>354</v>
      </c>
      <c r="F17" s="201">
        <v>1</v>
      </c>
      <c r="G17" s="273">
        <v>10</v>
      </c>
      <c r="H17" s="202">
        <f t="shared" si="0"/>
        <v>0</v>
      </c>
      <c r="I17" s="203">
        <f t="shared" si="1"/>
        <v>0</v>
      </c>
      <c r="J17" s="204">
        <f t="shared" si="2"/>
        <v>0</v>
      </c>
      <c r="K17" s="203">
        <f t="shared" si="3"/>
        <v>0</v>
      </c>
      <c r="L17" s="263">
        <f t="shared" si="4"/>
        <v>0</v>
      </c>
      <c r="M17" s="274">
        <f t="shared" si="5"/>
        <v>0</v>
      </c>
      <c r="N17" s="36"/>
      <c r="O17" s="559">
        <v>0</v>
      </c>
      <c r="P17" s="560">
        <v>0</v>
      </c>
      <c r="Q17" s="16"/>
      <c r="R17" s="553"/>
      <c r="S17" s="554"/>
      <c r="Y17" s="235"/>
      <c r="AA17" s="235"/>
    </row>
    <row r="18" spans="1:27" ht="15.75">
      <c r="A18" s="57">
        <f>A17+1</f>
        <v>6</v>
      </c>
      <c r="B18" s="58"/>
      <c r="C18" s="565" t="s">
        <v>319</v>
      </c>
      <c r="D18" s="473"/>
      <c r="E18" s="170" t="s">
        <v>353</v>
      </c>
      <c r="F18" s="201">
        <v>1</v>
      </c>
      <c r="G18" s="273">
        <v>1</v>
      </c>
      <c r="H18" s="202">
        <f t="shared" si="0"/>
        <v>0</v>
      </c>
      <c r="I18" s="203">
        <f t="shared" si="1"/>
        <v>0</v>
      </c>
      <c r="J18" s="204">
        <f t="shared" si="2"/>
        <v>0</v>
      </c>
      <c r="K18" s="203">
        <f t="shared" si="3"/>
        <v>0</v>
      </c>
      <c r="L18" s="205">
        <f t="shared" si="4"/>
        <v>0</v>
      </c>
      <c r="M18" s="274">
        <f t="shared" si="5"/>
        <v>0</v>
      </c>
      <c r="N18" s="36"/>
      <c r="O18" s="559">
        <v>0</v>
      </c>
      <c r="P18" s="560">
        <v>0</v>
      </c>
      <c r="Q18" s="16"/>
      <c r="R18" s="553"/>
      <c r="S18" s="554"/>
      <c r="Y18" s="235"/>
      <c r="AA18" s="235"/>
    </row>
    <row r="19" spans="1:27" ht="15.75">
      <c r="A19" s="57">
        <f>A18+1</f>
        <v>7</v>
      </c>
      <c r="B19" s="58"/>
      <c r="C19" s="565" t="s">
        <v>320</v>
      </c>
      <c r="D19" s="473"/>
      <c r="E19" s="170" t="s">
        <v>353</v>
      </c>
      <c r="F19" s="201">
        <v>1</v>
      </c>
      <c r="G19" s="273">
        <v>1</v>
      </c>
      <c r="H19" s="202">
        <f t="shared" si="0"/>
        <v>0</v>
      </c>
      <c r="I19" s="203">
        <f t="shared" si="1"/>
        <v>0</v>
      </c>
      <c r="J19" s="204">
        <f t="shared" si="2"/>
        <v>0</v>
      </c>
      <c r="K19" s="203">
        <f t="shared" si="3"/>
        <v>0</v>
      </c>
      <c r="L19" s="205">
        <f t="shared" si="4"/>
        <v>0</v>
      </c>
      <c r="M19" s="274">
        <f t="shared" si="5"/>
        <v>0</v>
      </c>
      <c r="N19" s="36"/>
      <c r="O19" s="559">
        <v>0</v>
      </c>
      <c r="P19" s="560">
        <v>0</v>
      </c>
      <c r="Q19" s="16"/>
      <c r="R19" s="553"/>
      <c r="S19" s="554"/>
      <c r="Y19" s="235"/>
      <c r="AA19" s="235"/>
    </row>
    <row r="20" spans="1:27" ht="15.75">
      <c r="A20" s="57">
        <f>A19+1</f>
        <v>8</v>
      </c>
      <c r="B20" s="58"/>
      <c r="C20" s="565" t="s">
        <v>321</v>
      </c>
      <c r="D20" s="473"/>
      <c r="E20" s="170" t="s">
        <v>354</v>
      </c>
      <c r="F20" s="201">
        <v>1</v>
      </c>
      <c r="G20" s="273">
        <v>73</v>
      </c>
      <c r="H20" s="202">
        <f t="shared" si="0"/>
        <v>0</v>
      </c>
      <c r="I20" s="203">
        <f t="shared" si="1"/>
        <v>0</v>
      </c>
      <c r="J20" s="204">
        <f t="shared" si="2"/>
        <v>0</v>
      </c>
      <c r="K20" s="203">
        <f t="shared" si="3"/>
        <v>0</v>
      </c>
      <c r="L20" s="205">
        <f t="shared" si="4"/>
        <v>0</v>
      </c>
      <c r="M20" s="274">
        <f t="shared" si="5"/>
        <v>0</v>
      </c>
      <c r="N20" s="36"/>
      <c r="O20" s="559">
        <v>0</v>
      </c>
      <c r="P20" s="560">
        <v>0</v>
      </c>
      <c r="Q20" s="16"/>
      <c r="R20" s="553"/>
      <c r="S20" s="554"/>
      <c r="Y20" s="235"/>
      <c r="AA20" s="235"/>
    </row>
    <row r="21" spans="1:27" ht="15.75">
      <c r="A21" s="57">
        <f aca="true" t="shared" si="7" ref="A21">A20+1</f>
        <v>9</v>
      </c>
      <c r="B21" s="58"/>
      <c r="C21" s="565" t="s">
        <v>322</v>
      </c>
      <c r="D21" s="473"/>
      <c r="E21" s="170" t="s">
        <v>354</v>
      </c>
      <c r="F21" s="201">
        <v>1</v>
      </c>
      <c r="G21" s="273">
        <v>14</v>
      </c>
      <c r="H21" s="202">
        <f t="shared" si="0"/>
        <v>0</v>
      </c>
      <c r="I21" s="203">
        <f t="shared" si="1"/>
        <v>0</v>
      </c>
      <c r="J21" s="204">
        <f t="shared" si="2"/>
        <v>0</v>
      </c>
      <c r="K21" s="203">
        <f t="shared" si="3"/>
        <v>0</v>
      </c>
      <c r="L21" s="205">
        <f t="shared" si="4"/>
        <v>0</v>
      </c>
      <c r="M21" s="274">
        <f t="shared" si="5"/>
        <v>0</v>
      </c>
      <c r="N21" s="36"/>
      <c r="O21" s="559">
        <v>0</v>
      </c>
      <c r="P21" s="560">
        <v>0</v>
      </c>
      <c r="Q21" s="16"/>
      <c r="R21" s="553"/>
      <c r="S21" s="554"/>
      <c r="Y21" s="235"/>
      <c r="AA21" s="235"/>
    </row>
    <row r="22" spans="1:27" ht="15.75">
      <c r="A22" s="57">
        <f>A21+1</f>
        <v>10</v>
      </c>
      <c r="B22" s="58"/>
      <c r="C22" s="565" t="s">
        <v>323</v>
      </c>
      <c r="D22" s="473"/>
      <c r="E22" s="170" t="s">
        <v>354</v>
      </c>
      <c r="F22" s="201">
        <v>1</v>
      </c>
      <c r="G22" s="273">
        <v>66</v>
      </c>
      <c r="H22" s="202">
        <f t="shared" si="0"/>
        <v>0</v>
      </c>
      <c r="I22" s="203">
        <f t="shared" si="1"/>
        <v>0</v>
      </c>
      <c r="J22" s="204">
        <f t="shared" si="2"/>
        <v>0</v>
      </c>
      <c r="K22" s="203">
        <f t="shared" si="3"/>
        <v>0</v>
      </c>
      <c r="L22" s="205">
        <f t="shared" si="4"/>
        <v>0</v>
      </c>
      <c r="M22" s="274">
        <f t="shared" si="5"/>
        <v>0</v>
      </c>
      <c r="N22" s="36"/>
      <c r="O22" s="559">
        <v>0</v>
      </c>
      <c r="P22" s="560">
        <v>0</v>
      </c>
      <c r="Q22" s="16"/>
      <c r="R22" s="553"/>
      <c r="S22" s="554"/>
      <c r="Y22" s="235"/>
      <c r="AA22" s="235"/>
    </row>
    <row r="23" spans="1:27" ht="15.75">
      <c r="A23" s="57">
        <f>A22+1</f>
        <v>11</v>
      </c>
      <c r="B23" s="58"/>
      <c r="C23" s="565" t="s">
        <v>324</v>
      </c>
      <c r="D23" s="473"/>
      <c r="E23" s="170" t="s">
        <v>354</v>
      </c>
      <c r="F23" s="201">
        <v>1</v>
      </c>
      <c r="G23" s="273">
        <v>14</v>
      </c>
      <c r="H23" s="202">
        <f t="shared" si="0"/>
        <v>0</v>
      </c>
      <c r="I23" s="203">
        <f t="shared" si="1"/>
        <v>0</v>
      </c>
      <c r="J23" s="204">
        <f t="shared" si="2"/>
        <v>0</v>
      </c>
      <c r="K23" s="203">
        <f t="shared" si="3"/>
        <v>0</v>
      </c>
      <c r="L23" s="205">
        <f t="shared" si="4"/>
        <v>0</v>
      </c>
      <c r="M23" s="274">
        <f t="shared" si="5"/>
        <v>0</v>
      </c>
      <c r="N23" s="36"/>
      <c r="O23" s="559">
        <v>0</v>
      </c>
      <c r="P23" s="560">
        <v>0</v>
      </c>
      <c r="Q23" s="16"/>
      <c r="R23" s="553"/>
      <c r="S23" s="554"/>
      <c r="Y23" s="235"/>
      <c r="AA23" s="235"/>
    </row>
    <row r="24" spans="1:27" ht="15.75">
      <c r="A24" s="57">
        <f aca="true" t="shared" si="8" ref="A24">A23+1</f>
        <v>12</v>
      </c>
      <c r="B24" s="563"/>
      <c r="C24" s="565" t="s">
        <v>325</v>
      </c>
      <c r="D24" s="473"/>
      <c r="E24" s="170" t="s">
        <v>353</v>
      </c>
      <c r="F24" s="275">
        <v>1</v>
      </c>
      <c r="G24" s="273">
        <v>3</v>
      </c>
      <c r="H24" s="209">
        <f t="shared" si="0"/>
        <v>0</v>
      </c>
      <c r="I24" s="261">
        <f t="shared" si="1"/>
        <v>0</v>
      </c>
      <c r="J24" s="262">
        <f t="shared" si="2"/>
        <v>0</v>
      </c>
      <c r="K24" s="261">
        <f t="shared" si="3"/>
        <v>0</v>
      </c>
      <c r="L24" s="263">
        <f t="shared" si="4"/>
        <v>0</v>
      </c>
      <c r="M24" s="276">
        <f t="shared" si="5"/>
        <v>0</v>
      </c>
      <c r="N24" s="277"/>
      <c r="O24" s="559">
        <v>0</v>
      </c>
      <c r="P24" s="560">
        <v>0</v>
      </c>
      <c r="Q24" s="16"/>
      <c r="R24" s="553"/>
      <c r="S24" s="554"/>
      <c r="Y24" s="235"/>
      <c r="AA24" s="235"/>
    </row>
    <row r="25" spans="1:27" ht="15.75">
      <c r="A25" s="57">
        <f>A24+1</f>
        <v>13</v>
      </c>
      <c r="B25" s="563"/>
      <c r="C25" s="565" t="s">
        <v>326</v>
      </c>
      <c r="D25" s="473"/>
      <c r="E25" s="170" t="s">
        <v>354</v>
      </c>
      <c r="F25" s="275">
        <v>1</v>
      </c>
      <c r="G25" s="273">
        <v>12</v>
      </c>
      <c r="H25" s="209">
        <f t="shared" si="0"/>
        <v>0</v>
      </c>
      <c r="I25" s="261">
        <f t="shared" si="1"/>
        <v>0</v>
      </c>
      <c r="J25" s="262">
        <f t="shared" si="2"/>
        <v>0</v>
      </c>
      <c r="K25" s="261">
        <f t="shared" si="3"/>
        <v>0</v>
      </c>
      <c r="L25" s="263">
        <f t="shared" si="4"/>
        <v>0</v>
      </c>
      <c r="M25" s="276">
        <f t="shared" si="5"/>
        <v>0</v>
      </c>
      <c r="N25" s="277"/>
      <c r="O25" s="559">
        <v>0</v>
      </c>
      <c r="P25" s="560">
        <v>0</v>
      </c>
      <c r="Q25" s="16"/>
      <c r="R25" s="553"/>
      <c r="S25" s="554"/>
      <c r="Y25" s="235"/>
      <c r="AA25" s="235"/>
    </row>
    <row r="26" spans="1:27" ht="15.75">
      <c r="A26" s="57">
        <f>A25+1</f>
        <v>14</v>
      </c>
      <c r="B26" s="563"/>
      <c r="C26" s="565" t="s">
        <v>327</v>
      </c>
      <c r="D26" s="473"/>
      <c r="E26" s="170" t="s">
        <v>312</v>
      </c>
      <c r="F26" s="275">
        <v>1</v>
      </c>
      <c r="G26" s="273">
        <v>8350</v>
      </c>
      <c r="H26" s="209">
        <f t="shared" si="0"/>
        <v>0</v>
      </c>
      <c r="I26" s="261">
        <f t="shared" si="1"/>
        <v>0</v>
      </c>
      <c r="J26" s="262">
        <f t="shared" si="2"/>
        <v>0</v>
      </c>
      <c r="K26" s="261">
        <f t="shared" si="3"/>
        <v>0</v>
      </c>
      <c r="L26" s="263">
        <f t="shared" si="4"/>
        <v>0</v>
      </c>
      <c r="M26" s="276">
        <f t="shared" si="5"/>
        <v>0</v>
      </c>
      <c r="N26" s="277"/>
      <c r="O26" s="559">
        <v>0</v>
      </c>
      <c r="P26" s="560">
        <v>0</v>
      </c>
      <c r="Q26" s="16"/>
      <c r="R26" s="553"/>
      <c r="S26" s="554"/>
      <c r="Y26" s="235"/>
      <c r="AA26" s="235"/>
    </row>
    <row r="27" spans="1:27" ht="16.2" thickBot="1">
      <c r="A27" s="85">
        <f>A26+1</f>
        <v>15</v>
      </c>
      <c r="B27" s="86"/>
      <c r="C27" s="566" t="s">
        <v>328</v>
      </c>
      <c r="D27" s="567"/>
      <c r="E27" s="178" t="s">
        <v>312</v>
      </c>
      <c r="F27" s="540">
        <v>1</v>
      </c>
      <c r="G27" s="541">
        <v>24</v>
      </c>
      <c r="H27" s="542">
        <f t="shared" si="0"/>
        <v>0</v>
      </c>
      <c r="I27" s="543">
        <f t="shared" si="1"/>
        <v>0</v>
      </c>
      <c r="J27" s="544">
        <f t="shared" si="2"/>
        <v>0</v>
      </c>
      <c r="K27" s="543">
        <f t="shared" si="3"/>
        <v>0</v>
      </c>
      <c r="L27" s="545">
        <f t="shared" si="4"/>
        <v>0</v>
      </c>
      <c r="M27" s="546">
        <f t="shared" si="5"/>
        <v>0</v>
      </c>
      <c r="N27" s="36"/>
      <c r="O27" s="679">
        <v>0</v>
      </c>
      <c r="P27" s="680">
        <v>0</v>
      </c>
      <c r="Q27" s="16"/>
      <c r="R27" s="555"/>
      <c r="S27" s="556"/>
      <c r="Y27" s="235"/>
      <c r="AA27" s="235"/>
    </row>
    <row r="28" spans="1:19" s="52" customFormat="1" ht="18" thickBot="1">
      <c r="A28" s="534"/>
      <c r="B28" s="87"/>
      <c r="C28" s="547" t="s">
        <v>329</v>
      </c>
      <c r="D28" s="536"/>
      <c r="E28" s="536"/>
      <c r="F28" s="536"/>
      <c r="G28" s="87"/>
      <c r="H28" s="87"/>
      <c r="I28" s="87"/>
      <c r="J28" s="87"/>
      <c r="K28" s="87"/>
      <c r="L28" s="87"/>
      <c r="M28" s="537"/>
      <c r="N28" s="51"/>
      <c r="O28" s="548"/>
      <c r="P28" s="549"/>
      <c r="Q28" s="16"/>
      <c r="R28" s="550"/>
      <c r="S28" s="551"/>
    </row>
    <row r="29" spans="1:27" ht="15.75">
      <c r="A29" s="53">
        <f>A27+1</f>
        <v>16</v>
      </c>
      <c r="B29" s="54"/>
      <c r="C29" s="568" t="s">
        <v>330</v>
      </c>
      <c r="D29" s="519"/>
      <c r="E29" s="520" t="s">
        <v>354</v>
      </c>
      <c r="F29" s="281">
        <v>1</v>
      </c>
      <c r="G29" s="521">
        <v>64</v>
      </c>
      <c r="H29" s="522">
        <f aca="true" t="shared" si="9" ref="H29:H35">O29/$L$4</f>
        <v>0</v>
      </c>
      <c r="I29" s="523">
        <f aca="true" t="shared" si="10" ref="I29:I35">H29*G29</f>
        <v>0</v>
      </c>
      <c r="J29" s="524">
        <f aca="true" t="shared" si="11" ref="J29:J35">P29/$L$4</f>
        <v>0</v>
      </c>
      <c r="K29" s="523">
        <f aca="true" t="shared" si="12" ref="K29:K35">J29*G29</f>
        <v>0</v>
      </c>
      <c r="L29" s="525">
        <f aca="true" t="shared" si="13" ref="L29:L35">I29+K29</f>
        <v>0</v>
      </c>
      <c r="M29" s="526">
        <f aca="true" t="shared" si="14" ref="M29:M35">L29/G29</f>
        <v>0</v>
      </c>
      <c r="N29" s="36"/>
      <c r="O29" s="557">
        <v>0</v>
      </c>
      <c r="P29" s="558">
        <v>0</v>
      </c>
      <c r="Q29" s="16"/>
      <c r="R29" s="55"/>
      <c r="S29" s="552"/>
      <c r="Y29" s="235"/>
      <c r="AA29" s="235"/>
    </row>
    <row r="30" spans="1:27" ht="15.75">
      <c r="A30" s="57">
        <f aca="true" t="shared" si="15" ref="A30:A35">A29+1</f>
        <v>17</v>
      </c>
      <c r="B30" s="58"/>
      <c r="C30" s="561" t="s">
        <v>331</v>
      </c>
      <c r="D30" s="271"/>
      <c r="E30" s="272" t="s">
        <v>354</v>
      </c>
      <c r="F30" s="201">
        <v>1</v>
      </c>
      <c r="G30" s="273">
        <v>25</v>
      </c>
      <c r="H30" s="202">
        <f t="shared" si="9"/>
        <v>0</v>
      </c>
      <c r="I30" s="203">
        <f t="shared" si="10"/>
        <v>0</v>
      </c>
      <c r="J30" s="204">
        <f t="shared" si="11"/>
        <v>0</v>
      </c>
      <c r="K30" s="203">
        <f t="shared" si="12"/>
        <v>0</v>
      </c>
      <c r="L30" s="205">
        <f t="shared" si="13"/>
        <v>0</v>
      </c>
      <c r="M30" s="274">
        <f t="shared" si="14"/>
        <v>0</v>
      </c>
      <c r="N30" s="36"/>
      <c r="O30" s="559">
        <v>0</v>
      </c>
      <c r="P30" s="560">
        <v>0</v>
      </c>
      <c r="Q30" s="16"/>
      <c r="R30" s="553"/>
      <c r="S30" s="554"/>
      <c r="Y30" s="235"/>
      <c r="AA30" s="235"/>
    </row>
    <row r="31" spans="1:27" ht="15.75">
      <c r="A31" s="57">
        <f t="shared" si="15"/>
        <v>18</v>
      </c>
      <c r="B31" s="58"/>
      <c r="C31" s="561" t="s">
        <v>332</v>
      </c>
      <c r="D31" s="271"/>
      <c r="E31" s="272" t="s">
        <v>354</v>
      </c>
      <c r="F31" s="201">
        <v>1</v>
      </c>
      <c r="G31" s="273">
        <v>15</v>
      </c>
      <c r="H31" s="202">
        <f t="shared" si="9"/>
        <v>0</v>
      </c>
      <c r="I31" s="203">
        <f t="shared" si="10"/>
        <v>0</v>
      </c>
      <c r="J31" s="204">
        <f t="shared" si="11"/>
        <v>0</v>
      </c>
      <c r="K31" s="203">
        <f t="shared" si="12"/>
        <v>0</v>
      </c>
      <c r="L31" s="263">
        <f t="shared" si="13"/>
        <v>0</v>
      </c>
      <c r="M31" s="274">
        <f t="shared" si="14"/>
        <v>0</v>
      </c>
      <c r="N31" s="36"/>
      <c r="O31" s="559">
        <v>0</v>
      </c>
      <c r="P31" s="560">
        <v>0</v>
      </c>
      <c r="Q31" s="16"/>
      <c r="R31" s="553"/>
      <c r="S31" s="554"/>
      <c r="Y31" s="235"/>
      <c r="AA31" s="235"/>
    </row>
    <row r="32" spans="1:27" ht="15.75">
      <c r="A32" s="57">
        <f t="shared" si="15"/>
        <v>19</v>
      </c>
      <c r="B32" s="58"/>
      <c r="C32" s="561" t="s">
        <v>333</v>
      </c>
      <c r="D32" s="271"/>
      <c r="E32" s="272" t="s">
        <v>312</v>
      </c>
      <c r="F32" s="201">
        <v>1</v>
      </c>
      <c r="G32" s="273">
        <v>1200</v>
      </c>
      <c r="H32" s="202">
        <f t="shared" si="9"/>
        <v>0</v>
      </c>
      <c r="I32" s="203">
        <f t="shared" si="10"/>
        <v>0</v>
      </c>
      <c r="J32" s="204">
        <f t="shared" si="11"/>
        <v>0</v>
      </c>
      <c r="K32" s="203">
        <f t="shared" si="12"/>
        <v>0</v>
      </c>
      <c r="L32" s="205">
        <f t="shared" si="13"/>
        <v>0</v>
      </c>
      <c r="M32" s="274">
        <f t="shared" si="14"/>
        <v>0</v>
      </c>
      <c r="N32" s="36"/>
      <c r="O32" s="559">
        <v>0</v>
      </c>
      <c r="P32" s="560">
        <v>0</v>
      </c>
      <c r="Q32" s="16"/>
      <c r="R32" s="553"/>
      <c r="S32" s="554"/>
      <c r="Y32" s="235"/>
      <c r="AA32" s="235"/>
    </row>
    <row r="33" spans="1:27" ht="15.75">
      <c r="A33" s="57">
        <f t="shared" si="15"/>
        <v>20</v>
      </c>
      <c r="B33" s="58"/>
      <c r="C33" s="561" t="s">
        <v>334</v>
      </c>
      <c r="D33" s="271"/>
      <c r="E33" s="272" t="s">
        <v>353</v>
      </c>
      <c r="F33" s="201">
        <v>1</v>
      </c>
      <c r="G33" s="273">
        <v>1</v>
      </c>
      <c r="H33" s="202">
        <f t="shared" si="9"/>
        <v>0</v>
      </c>
      <c r="I33" s="203">
        <f t="shared" si="10"/>
        <v>0</v>
      </c>
      <c r="J33" s="204">
        <f t="shared" si="11"/>
        <v>0</v>
      </c>
      <c r="K33" s="203">
        <f t="shared" si="12"/>
        <v>0</v>
      </c>
      <c r="L33" s="205">
        <f t="shared" si="13"/>
        <v>0</v>
      </c>
      <c r="M33" s="274">
        <f t="shared" si="14"/>
        <v>0</v>
      </c>
      <c r="N33" s="36"/>
      <c r="O33" s="559">
        <v>0</v>
      </c>
      <c r="P33" s="560">
        <v>0</v>
      </c>
      <c r="Q33" s="16"/>
      <c r="R33" s="553"/>
      <c r="S33" s="554"/>
      <c r="Y33" s="235"/>
      <c r="AA33" s="235"/>
    </row>
    <row r="34" spans="1:27" ht="15.75">
      <c r="A34" s="57">
        <f t="shared" si="15"/>
        <v>21</v>
      </c>
      <c r="B34" s="58"/>
      <c r="C34" s="561" t="s">
        <v>335</v>
      </c>
      <c r="D34" s="271"/>
      <c r="E34" s="272" t="s">
        <v>353</v>
      </c>
      <c r="F34" s="201">
        <v>1</v>
      </c>
      <c r="G34" s="273">
        <v>1</v>
      </c>
      <c r="H34" s="202">
        <f t="shared" si="9"/>
        <v>0</v>
      </c>
      <c r="I34" s="203">
        <f t="shared" si="10"/>
        <v>0</v>
      </c>
      <c r="J34" s="204">
        <f t="shared" si="11"/>
        <v>0</v>
      </c>
      <c r="K34" s="203">
        <f t="shared" si="12"/>
        <v>0</v>
      </c>
      <c r="L34" s="205">
        <f t="shared" si="13"/>
        <v>0</v>
      </c>
      <c r="M34" s="274">
        <f t="shared" si="14"/>
        <v>0</v>
      </c>
      <c r="N34" s="36"/>
      <c r="O34" s="559">
        <v>0</v>
      </c>
      <c r="P34" s="560">
        <v>0</v>
      </c>
      <c r="Q34" s="16"/>
      <c r="R34" s="553"/>
      <c r="S34" s="554"/>
      <c r="Y34" s="235"/>
      <c r="AA34" s="235"/>
    </row>
    <row r="35" spans="1:27" ht="16.2" thickBot="1">
      <c r="A35" s="85">
        <f t="shared" si="15"/>
        <v>22</v>
      </c>
      <c r="B35" s="86"/>
      <c r="C35" s="562" t="s">
        <v>336</v>
      </c>
      <c r="D35" s="538"/>
      <c r="E35" s="539" t="s">
        <v>353</v>
      </c>
      <c r="F35" s="540">
        <v>1</v>
      </c>
      <c r="G35" s="541">
        <v>2</v>
      </c>
      <c r="H35" s="542">
        <f t="shared" si="9"/>
        <v>0</v>
      </c>
      <c r="I35" s="543">
        <f t="shared" si="10"/>
        <v>0</v>
      </c>
      <c r="J35" s="544">
        <f t="shared" si="11"/>
        <v>0</v>
      </c>
      <c r="K35" s="543">
        <f t="shared" si="12"/>
        <v>0</v>
      </c>
      <c r="L35" s="545">
        <f t="shared" si="13"/>
        <v>0</v>
      </c>
      <c r="M35" s="546">
        <f t="shared" si="14"/>
        <v>0</v>
      </c>
      <c r="N35" s="36"/>
      <c r="O35" s="679">
        <v>0</v>
      </c>
      <c r="P35" s="680">
        <v>0</v>
      </c>
      <c r="Q35" s="16"/>
      <c r="R35" s="555"/>
      <c r="S35" s="556"/>
      <c r="Y35" s="235"/>
      <c r="AA35" s="235"/>
    </row>
    <row r="36" spans="1:19" s="52" customFormat="1" ht="18" thickBot="1">
      <c r="A36" s="478"/>
      <c r="B36" s="168"/>
      <c r="C36" s="569" t="s">
        <v>337</v>
      </c>
      <c r="D36" s="536"/>
      <c r="E36" s="570"/>
      <c r="F36" s="570"/>
      <c r="G36" s="168"/>
      <c r="H36" s="168"/>
      <c r="I36" s="168"/>
      <c r="J36" s="168"/>
      <c r="K36" s="168"/>
      <c r="L36" s="168"/>
      <c r="M36" s="500"/>
      <c r="N36" s="51"/>
      <c r="O36" s="548"/>
      <c r="P36" s="549"/>
      <c r="Q36" s="16"/>
      <c r="R36" s="550"/>
      <c r="S36" s="551"/>
    </row>
    <row r="37" spans="1:19" ht="15.75">
      <c r="A37" s="252">
        <f>A35+1</f>
        <v>23</v>
      </c>
      <c r="B37" s="283"/>
      <c r="C37" s="575" t="s">
        <v>338</v>
      </c>
      <c r="D37" s="476"/>
      <c r="E37" s="494"/>
      <c r="F37" s="284"/>
      <c r="G37" s="573"/>
      <c r="H37" s="286"/>
      <c r="I37" s="288"/>
      <c r="J37" s="290"/>
      <c r="K37" s="288"/>
      <c r="L37" s="292"/>
      <c r="M37" s="181"/>
      <c r="N37" s="36"/>
      <c r="O37" s="557"/>
      <c r="P37" s="558"/>
      <c r="Q37" s="16"/>
      <c r="R37" s="55"/>
      <c r="S37" s="552"/>
    </row>
    <row r="38" spans="1:27" ht="31.95" customHeight="1">
      <c r="A38" s="169">
        <f>A37+1</f>
        <v>24</v>
      </c>
      <c r="B38" s="279"/>
      <c r="C38" s="565" t="s">
        <v>339</v>
      </c>
      <c r="D38" s="473"/>
      <c r="E38" s="571" t="s">
        <v>353</v>
      </c>
      <c r="F38" s="285">
        <v>1</v>
      </c>
      <c r="G38" s="510">
        <v>40</v>
      </c>
      <c r="H38" s="287">
        <f aca="true" t="shared" si="16" ref="H38:H46">O38/$L$4</f>
        <v>0</v>
      </c>
      <c r="I38" s="495">
        <f aca="true" t="shared" si="17" ref="I38:I46">H38*G38</f>
        <v>0</v>
      </c>
      <c r="J38" s="91">
        <f aca="true" t="shared" si="18" ref="J38:J46">P38/$L$4</f>
        <v>0</v>
      </c>
      <c r="K38" s="495">
        <f aca="true" t="shared" si="19" ref="K38:K46">J38*G38</f>
        <v>0</v>
      </c>
      <c r="L38" s="498">
        <f aca="true" t="shared" si="20" ref="L38:L46">I38+K38</f>
        <v>0</v>
      </c>
      <c r="M38" s="172">
        <f aca="true" t="shared" si="21" ref="M38:M46">L38/G38</f>
        <v>0</v>
      </c>
      <c r="N38" s="36"/>
      <c r="O38" s="559">
        <v>0</v>
      </c>
      <c r="P38" s="560">
        <v>0</v>
      </c>
      <c r="Q38" s="16"/>
      <c r="R38" s="553"/>
      <c r="S38" s="554"/>
      <c r="Y38" s="235"/>
      <c r="AA38" s="235"/>
    </row>
    <row r="39" spans="1:27" ht="15.75">
      <c r="A39" s="169">
        <f aca="true" t="shared" si="22" ref="A39:A44">A38+1</f>
        <v>25</v>
      </c>
      <c r="B39" s="279"/>
      <c r="C39" s="565" t="s">
        <v>340</v>
      </c>
      <c r="D39" s="473"/>
      <c r="E39" s="571" t="s">
        <v>353</v>
      </c>
      <c r="F39" s="285">
        <v>1</v>
      </c>
      <c r="G39" s="510">
        <v>1</v>
      </c>
      <c r="H39" s="287">
        <f t="shared" si="16"/>
        <v>0</v>
      </c>
      <c r="I39" s="495">
        <f t="shared" si="17"/>
        <v>0</v>
      </c>
      <c r="J39" s="91">
        <f t="shared" si="18"/>
        <v>0</v>
      </c>
      <c r="K39" s="495">
        <f t="shared" si="19"/>
        <v>0</v>
      </c>
      <c r="L39" s="498">
        <f t="shared" si="20"/>
        <v>0</v>
      </c>
      <c r="M39" s="172">
        <f t="shared" si="21"/>
        <v>0</v>
      </c>
      <c r="N39" s="36"/>
      <c r="O39" s="559">
        <v>0</v>
      </c>
      <c r="P39" s="560">
        <v>0</v>
      </c>
      <c r="Q39" s="16"/>
      <c r="R39" s="553"/>
      <c r="S39" s="554"/>
      <c r="Y39" s="235"/>
      <c r="AA39" s="235"/>
    </row>
    <row r="40" spans="1:27" ht="15.75">
      <c r="A40" s="169">
        <f t="shared" si="22"/>
        <v>26</v>
      </c>
      <c r="B40" s="279"/>
      <c r="C40" s="565" t="s">
        <v>341</v>
      </c>
      <c r="D40" s="473"/>
      <c r="E40" s="571" t="s">
        <v>353</v>
      </c>
      <c r="F40" s="285">
        <v>1</v>
      </c>
      <c r="G40" s="510">
        <v>1</v>
      </c>
      <c r="H40" s="287">
        <f t="shared" si="16"/>
        <v>0</v>
      </c>
      <c r="I40" s="495">
        <f t="shared" si="17"/>
        <v>0</v>
      </c>
      <c r="J40" s="91">
        <f t="shared" si="18"/>
        <v>0</v>
      </c>
      <c r="K40" s="495">
        <f t="shared" si="19"/>
        <v>0</v>
      </c>
      <c r="L40" s="498">
        <f t="shared" si="20"/>
        <v>0</v>
      </c>
      <c r="M40" s="172">
        <f t="shared" si="21"/>
        <v>0</v>
      </c>
      <c r="N40" s="36"/>
      <c r="O40" s="559">
        <v>0</v>
      </c>
      <c r="P40" s="560">
        <v>0</v>
      </c>
      <c r="Q40" s="16"/>
      <c r="R40" s="553"/>
      <c r="S40" s="554"/>
      <c r="Y40" s="235"/>
      <c r="AA40" s="235"/>
    </row>
    <row r="41" spans="1:27" ht="15.75">
      <c r="A41" s="169">
        <f t="shared" si="22"/>
        <v>27</v>
      </c>
      <c r="B41" s="279"/>
      <c r="C41" s="565" t="s">
        <v>342</v>
      </c>
      <c r="D41" s="473"/>
      <c r="E41" s="571" t="s">
        <v>353</v>
      </c>
      <c r="F41" s="285">
        <v>1</v>
      </c>
      <c r="G41" s="510">
        <v>1</v>
      </c>
      <c r="H41" s="287">
        <f t="shared" si="16"/>
        <v>0</v>
      </c>
      <c r="I41" s="495">
        <f t="shared" si="17"/>
        <v>0</v>
      </c>
      <c r="J41" s="91">
        <f t="shared" si="18"/>
        <v>0</v>
      </c>
      <c r="K41" s="495">
        <f t="shared" si="19"/>
        <v>0</v>
      </c>
      <c r="L41" s="498">
        <f t="shared" si="20"/>
        <v>0</v>
      </c>
      <c r="M41" s="172">
        <f t="shared" si="21"/>
        <v>0</v>
      </c>
      <c r="N41" s="36"/>
      <c r="O41" s="559">
        <v>0</v>
      </c>
      <c r="P41" s="560">
        <v>0</v>
      </c>
      <c r="Q41" s="16"/>
      <c r="R41" s="553"/>
      <c r="S41" s="554"/>
      <c r="Y41" s="235"/>
      <c r="AA41" s="235"/>
    </row>
    <row r="42" spans="1:27" ht="15.75">
      <c r="A42" s="169">
        <f t="shared" si="22"/>
        <v>28</v>
      </c>
      <c r="B42" s="279"/>
      <c r="C42" s="565" t="s">
        <v>343</v>
      </c>
      <c r="D42" s="473"/>
      <c r="E42" s="571" t="s">
        <v>353</v>
      </c>
      <c r="F42" s="285">
        <v>1</v>
      </c>
      <c r="G42" s="510">
        <v>1</v>
      </c>
      <c r="H42" s="287">
        <f t="shared" si="16"/>
        <v>0</v>
      </c>
      <c r="I42" s="495">
        <f t="shared" si="17"/>
        <v>0</v>
      </c>
      <c r="J42" s="91">
        <f t="shared" si="18"/>
        <v>0</v>
      </c>
      <c r="K42" s="495">
        <f t="shared" si="19"/>
        <v>0</v>
      </c>
      <c r="L42" s="498">
        <f t="shared" si="20"/>
        <v>0</v>
      </c>
      <c r="M42" s="172">
        <f t="shared" si="21"/>
        <v>0</v>
      </c>
      <c r="N42" s="36"/>
      <c r="O42" s="559">
        <v>0</v>
      </c>
      <c r="P42" s="560">
        <v>0</v>
      </c>
      <c r="Q42" s="16"/>
      <c r="R42" s="553"/>
      <c r="S42" s="554"/>
      <c r="Y42" s="235"/>
      <c r="AA42" s="235"/>
    </row>
    <row r="43" spans="1:27" ht="15.75">
      <c r="A43" s="169">
        <f>A42+1</f>
        <v>29</v>
      </c>
      <c r="B43" s="279"/>
      <c r="C43" s="565" t="s">
        <v>344</v>
      </c>
      <c r="D43" s="473"/>
      <c r="E43" s="571" t="s">
        <v>353</v>
      </c>
      <c r="F43" s="285">
        <v>1</v>
      </c>
      <c r="G43" s="510">
        <v>1</v>
      </c>
      <c r="H43" s="287">
        <f t="shared" si="16"/>
        <v>0</v>
      </c>
      <c r="I43" s="495">
        <f t="shared" si="17"/>
        <v>0</v>
      </c>
      <c r="J43" s="91">
        <f t="shared" si="18"/>
        <v>0</v>
      </c>
      <c r="K43" s="495">
        <f t="shared" si="19"/>
        <v>0</v>
      </c>
      <c r="L43" s="498">
        <f t="shared" si="20"/>
        <v>0</v>
      </c>
      <c r="M43" s="172">
        <f t="shared" si="21"/>
        <v>0</v>
      </c>
      <c r="N43" s="36"/>
      <c r="O43" s="559">
        <v>0</v>
      </c>
      <c r="P43" s="560">
        <v>0</v>
      </c>
      <c r="Q43" s="16"/>
      <c r="R43" s="553"/>
      <c r="S43" s="554"/>
      <c r="Y43" s="235"/>
      <c r="AA43" s="235"/>
    </row>
    <row r="44" spans="1:27" ht="15.75">
      <c r="A44" s="169">
        <f t="shared" si="22"/>
        <v>30</v>
      </c>
      <c r="B44" s="279"/>
      <c r="C44" s="565" t="s">
        <v>345</v>
      </c>
      <c r="D44" s="473"/>
      <c r="E44" s="571" t="s">
        <v>353</v>
      </c>
      <c r="F44" s="285">
        <v>1</v>
      </c>
      <c r="G44" s="510">
        <v>1</v>
      </c>
      <c r="H44" s="287">
        <f t="shared" si="16"/>
        <v>0</v>
      </c>
      <c r="I44" s="495">
        <f t="shared" si="17"/>
        <v>0</v>
      </c>
      <c r="J44" s="91">
        <f t="shared" si="18"/>
        <v>0</v>
      </c>
      <c r="K44" s="495">
        <f t="shared" si="19"/>
        <v>0</v>
      </c>
      <c r="L44" s="498">
        <f t="shared" si="20"/>
        <v>0</v>
      </c>
      <c r="M44" s="172">
        <f t="shared" si="21"/>
        <v>0</v>
      </c>
      <c r="N44" s="36"/>
      <c r="O44" s="559">
        <v>0</v>
      </c>
      <c r="P44" s="560">
        <v>0</v>
      </c>
      <c r="Q44" s="16"/>
      <c r="R44" s="553"/>
      <c r="S44" s="554"/>
      <c r="Y44" s="235"/>
      <c r="AA44" s="235"/>
    </row>
    <row r="45" spans="1:27" ht="15.75">
      <c r="A45" s="169">
        <f>A44+1</f>
        <v>31</v>
      </c>
      <c r="B45" s="279"/>
      <c r="C45" s="565" t="s">
        <v>346</v>
      </c>
      <c r="D45" s="473"/>
      <c r="E45" s="571" t="s">
        <v>353</v>
      </c>
      <c r="F45" s="285">
        <v>1</v>
      </c>
      <c r="G45" s="510">
        <v>2</v>
      </c>
      <c r="H45" s="287">
        <f t="shared" si="16"/>
        <v>0</v>
      </c>
      <c r="I45" s="495">
        <f t="shared" si="17"/>
        <v>0</v>
      </c>
      <c r="J45" s="91">
        <f t="shared" si="18"/>
        <v>0</v>
      </c>
      <c r="K45" s="495">
        <f t="shared" si="19"/>
        <v>0</v>
      </c>
      <c r="L45" s="498">
        <f t="shared" si="20"/>
        <v>0</v>
      </c>
      <c r="M45" s="172">
        <f t="shared" si="21"/>
        <v>0</v>
      </c>
      <c r="N45" s="36"/>
      <c r="O45" s="559">
        <v>0</v>
      </c>
      <c r="P45" s="560">
        <v>0</v>
      </c>
      <c r="Q45" s="16"/>
      <c r="R45" s="553"/>
      <c r="S45" s="554"/>
      <c r="Y45" s="235"/>
      <c r="AA45" s="235"/>
    </row>
    <row r="46" spans="1:27" ht="16.2" thickBot="1">
      <c r="A46" s="169">
        <f>A45+1</f>
        <v>32</v>
      </c>
      <c r="B46" s="279"/>
      <c r="C46" s="565" t="s">
        <v>347</v>
      </c>
      <c r="D46" s="473"/>
      <c r="E46" s="571" t="s">
        <v>353</v>
      </c>
      <c r="F46" s="285">
        <v>1</v>
      </c>
      <c r="G46" s="510">
        <v>4</v>
      </c>
      <c r="H46" s="287">
        <f t="shared" si="16"/>
        <v>0</v>
      </c>
      <c r="I46" s="495">
        <f t="shared" si="17"/>
        <v>0</v>
      </c>
      <c r="J46" s="91">
        <f t="shared" si="18"/>
        <v>0</v>
      </c>
      <c r="K46" s="495">
        <f t="shared" si="19"/>
        <v>0</v>
      </c>
      <c r="L46" s="498">
        <f t="shared" si="20"/>
        <v>0</v>
      </c>
      <c r="M46" s="172">
        <f t="shared" si="21"/>
        <v>0</v>
      </c>
      <c r="N46" s="36"/>
      <c r="O46" s="559">
        <v>0</v>
      </c>
      <c r="P46" s="560">
        <v>0</v>
      </c>
      <c r="Q46" s="16"/>
      <c r="R46" s="553"/>
      <c r="S46" s="554"/>
      <c r="Y46" s="235"/>
      <c r="AA46" s="235"/>
    </row>
    <row r="47" spans="1:27" ht="16.2" thickBot="1">
      <c r="A47" s="169">
        <f>A46+1</f>
        <v>33</v>
      </c>
      <c r="B47" s="279"/>
      <c r="C47" s="565" t="s">
        <v>348</v>
      </c>
      <c r="D47" s="474"/>
      <c r="E47" s="571" t="s">
        <v>353</v>
      </c>
      <c r="F47" s="285">
        <v>1</v>
      </c>
      <c r="G47" s="510">
        <v>1</v>
      </c>
      <c r="H47" s="287">
        <f aca="true" t="shared" si="23" ref="H47">O47/$L$4</f>
        <v>0</v>
      </c>
      <c r="I47" s="495">
        <f aca="true" t="shared" si="24" ref="I47">H47*G47</f>
        <v>0</v>
      </c>
      <c r="J47" s="91">
        <f aca="true" t="shared" si="25" ref="J47">P47/$L$4</f>
        <v>0</v>
      </c>
      <c r="K47" s="495">
        <f aca="true" t="shared" si="26" ref="K47">J47*G47</f>
        <v>0</v>
      </c>
      <c r="L47" s="498">
        <f aca="true" t="shared" si="27" ref="L47">I47+K47</f>
        <v>0</v>
      </c>
      <c r="M47" s="172">
        <f aca="true" t="shared" si="28" ref="M47">L47/G47</f>
        <v>0</v>
      </c>
      <c r="N47" s="36"/>
      <c r="O47" s="559">
        <v>0</v>
      </c>
      <c r="P47" s="560">
        <v>0</v>
      </c>
      <c r="Q47" s="16"/>
      <c r="R47" s="553"/>
      <c r="S47" s="554"/>
      <c r="Y47" s="235"/>
      <c r="AA47" s="235"/>
    </row>
    <row r="48" spans="1:19" ht="15.75">
      <c r="A48" s="169">
        <f>A47+1</f>
        <v>34</v>
      </c>
      <c r="B48" s="279"/>
      <c r="C48" s="574" t="s">
        <v>349</v>
      </c>
      <c r="D48" s="474"/>
      <c r="E48" s="571"/>
      <c r="F48" s="285"/>
      <c r="G48" s="510"/>
      <c r="H48" s="287"/>
      <c r="I48" s="495"/>
      <c r="J48" s="91"/>
      <c r="K48" s="495"/>
      <c r="L48" s="498"/>
      <c r="M48" s="172"/>
      <c r="N48" s="36"/>
      <c r="O48" s="559"/>
      <c r="P48" s="560"/>
      <c r="Q48" s="16"/>
      <c r="R48" s="553"/>
      <c r="S48" s="554"/>
    </row>
    <row r="49" spans="1:27" ht="27">
      <c r="A49" s="169">
        <f aca="true" t="shared" si="29" ref="A49:A52">A48+1</f>
        <v>35</v>
      </c>
      <c r="B49" s="279"/>
      <c r="C49" s="565" t="s">
        <v>339</v>
      </c>
      <c r="D49" s="473"/>
      <c r="E49" s="571" t="s">
        <v>353</v>
      </c>
      <c r="F49" s="285">
        <v>1</v>
      </c>
      <c r="G49" s="510">
        <v>29</v>
      </c>
      <c r="H49" s="287">
        <f aca="true" t="shared" si="30" ref="H49">O49/$L$4</f>
        <v>0</v>
      </c>
      <c r="I49" s="495">
        <f aca="true" t="shared" si="31" ref="I49">H49*G49</f>
        <v>0</v>
      </c>
      <c r="J49" s="91">
        <f aca="true" t="shared" si="32" ref="J49">P49/$L$4</f>
        <v>0</v>
      </c>
      <c r="K49" s="495">
        <f aca="true" t="shared" si="33" ref="K49">J49*G49</f>
        <v>0</v>
      </c>
      <c r="L49" s="498">
        <f aca="true" t="shared" si="34" ref="L49">I49+K49</f>
        <v>0</v>
      </c>
      <c r="M49" s="172">
        <f aca="true" t="shared" si="35" ref="M49">L49/G49</f>
        <v>0</v>
      </c>
      <c r="N49" s="36"/>
      <c r="O49" s="559">
        <v>0</v>
      </c>
      <c r="P49" s="560">
        <v>0</v>
      </c>
      <c r="Q49" s="16"/>
      <c r="R49" s="553"/>
      <c r="S49" s="554"/>
      <c r="Y49" s="235"/>
      <c r="AA49" s="235"/>
    </row>
    <row r="50" spans="1:19" ht="15.75">
      <c r="A50" s="169">
        <f t="shared" si="29"/>
        <v>36</v>
      </c>
      <c r="B50" s="279"/>
      <c r="C50" s="574" t="s">
        <v>350</v>
      </c>
      <c r="D50" s="473"/>
      <c r="E50" s="571"/>
      <c r="F50" s="285"/>
      <c r="G50" s="510"/>
      <c r="H50" s="287"/>
      <c r="I50" s="495"/>
      <c r="J50" s="91"/>
      <c r="K50" s="495"/>
      <c r="L50" s="498"/>
      <c r="M50" s="172"/>
      <c r="N50" s="36"/>
      <c r="O50" s="559"/>
      <c r="P50" s="560"/>
      <c r="Q50" s="16"/>
      <c r="R50" s="553"/>
      <c r="S50" s="554"/>
    </row>
    <row r="51" spans="1:27" ht="27">
      <c r="A51" s="169">
        <f t="shared" si="29"/>
        <v>37</v>
      </c>
      <c r="B51" s="279"/>
      <c r="C51" s="565" t="s">
        <v>351</v>
      </c>
      <c r="D51" s="473"/>
      <c r="E51" s="571" t="s">
        <v>353</v>
      </c>
      <c r="F51" s="285">
        <v>1</v>
      </c>
      <c r="G51" s="510">
        <v>11</v>
      </c>
      <c r="H51" s="287">
        <f aca="true" t="shared" si="36" ref="H51:H53">O51/$L$4</f>
        <v>0</v>
      </c>
      <c r="I51" s="495">
        <f aca="true" t="shared" si="37" ref="I51:I53">H51*G51</f>
        <v>0</v>
      </c>
      <c r="J51" s="91">
        <f aca="true" t="shared" si="38" ref="J51:J53">P51/$L$4</f>
        <v>0</v>
      </c>
      <c r="K51" s="495">
        <f aca="true" t="shared" si="39" ref="K51:K53">J51*G51</f>
        <v>0</v>
      </c>
      <c r="L51" s="498">
        <f aca="true" t="shared" si="40" ref="L51:L53">I51+K51</f>
        <v>0</v>
      </c>
      <c r="M51" s="172">
        <f aca="true" t="shared" si="41" ref="M51:M53">L51/G51</f>
        <v>0</v>
      </c>
      <c r="N51" s="36"/>
      <c r="O51" s="559">
        <v>0</v>
      </c>
      <c r="P51" s="560">
        <v>0</v>
      </c>
      <c r="Q51" s="16"/>
      <c r="R51" s="553"/>
      <c r="S51" s="554"/>
      <c r="Y51" s="235"/>
      <c r="AA51" s="235"/>
    </row>
    <row r="52" spans="1:19" ht="15.75">
      <c r="A52" s="169">
        <f t="shared" si="29"/>
        <v>38</v>
      </c>
      <c r="B52" s="279"/>
      <c r="C52" s="574" t="s">
        <v>352</v>
      </c>
      <c r="D52" s="473"/>
      <c r="E52" s="571"/>
      <c r="F52" s="285"/>
      <c r="G52" s="510"/>
      <c r="H52" s="287"/>
      <c r="I52" s="495"/>
      <c r="J52" s="91"/>
      <c r="K52" s="495"/>
      <c r="L52" s="498"/>
      <c r="M52" s="172"/>
      <c r="N52" s="36"/>
      <c r="O52" s="559"/>
      <c r="P52" s="560"/>
      <c r="Q52" s="16"/>
      <c r="R52" s="553"/>
      <c r="S52" s="554"/>
    </row>
    <row r="53" spans="1:27" ht="27.6" thickBot="1">
      <c r="A53" s="253">
        <f>A52+1</f>
        <v>39</v>
      </c>
      <c r="B53" s="409"/>
      <c r="C53" s="566" t="s">
        <v>339</v>
      </c>
      <c r="D53" s="473"/>
      <c r="E53" s="572" t="s">
        <v>353</v>
      </c>
      <c r="F53" s="410">
        <v>1</v>
      </c>
      <c r="G53" s="512">
        <v>6</v>
      </c>
      <c r="H53" s="412">
        <f t="shared" si="36"/>
        <v>0</v>
      </c>
      <c r="I53" s="496">
        <f t="shared" si="37"/>
        <v>0</v>
      </c>
      <c r="J53" s="497">
        <f t="shared" si="38"/>
        <v>0</v>
      </c>
      <c r="K53" s="496">
        <f t="shared" si="39"/>
        <v>0</v>
      </c>
      <c r="L53" s="499">
        <f t="shared" si="40"/>
        <v>0</v>
      </c>
      <c r="M53" s="179">
        <f t="shared" si="41"/>
        <v>0</v>
      </c>
      <c r="N53" s="36"/>
      <c r="O53" s="559">
        <v>0</v>
      </c>
      <c r="P53" s="560">
        <v>0</v>
      </c>
      <c r="Q53" s="16"/>
      <c r="R53" s="555"/>
      <c r="S53" s="556"/>
      <c r="Y53" s="235"/>
      <c r="AA53" s="235"/>
    </row>
    <row r="54" spans="8:19" ht="16.2" thickBot="1">
      <c r="H54" s="60"/>
      <c r="I54" s="182">
        <f>SUM(I13:I53)</f>
        <v>0</v>
      </c>
      <c r="J54" s="183"/>
      <c r="K54" s="182">
        <f>SUM(K13:K53)</f>
        <v>0</v>
      </c>
      <c r="L54" s="184"/>
      <c r="O54" s="62"/>
      <c r="P54" s="62"/>
      <c r="R54" s="62"/>
      <c r="S54" s="62"/>
    </row>
    <row r="55" spans="8:19" ht="16.2" thickBot="1">
      <c r="H55" s="63"/>
      <c r="I55" s="185" t="s">
        <v>52</v>
      </c>
      <c r="J55" s="5">
        <v>0.02</v>
      </c>
      <c r="K55" s="64"/>
      <c r="L55" s="65">
        <f>J55*I54</f>
        <v>0</v>
      </c>
      <c r="O55" s="62"/>
      <c r="P55" s="62"/>
      <c r="R55" s="62"/>
      <c r="S55" s="62"/>
    </row>
    <row r="56" spans="8:19" ht="16.2" thickBot="1">
      <c r="H56" s="60"/>
      <c r="I56" s="66"/>
      <c r="J56" s="6"/>
      <c r="K56" s="66"/>
      <c r="L56" s="67"/>
      <c r="O56" s="62"/>
      <c r="P56" s="62"/>
      <c r="R56" s="62"/>
      <c r="S56" s="62"/>
    </row>
    <row r="57" spans="8:19" ht="16.2" thickBot="1">
      <c r="H57" s="63"/>
      <c r="I57" s="64" t="s">
        <v>53</v>
      </c>
      <c r="J57" s="5"/>
      <c r="K57" s="64"/>
      <c r="L57" s="65">
        <f>SUM(L12:L55)</f>
        <v>0</v>
      </c>
      <c r="O57" s="62"/>
      <c r="P57" s="62"/>
      <c r="R57" s="62"/>
      <c r="S57" s="62"/>
    </row>
    <row r="58" spans="8:19" ht="16.2" thickBot="1">
      <c r="H58" s="68"/>
      <c r="I58" s="69"/>
      <c r="J58" s="7"/>
      <c r="K58" s="69"/>
      <c r="L58" s="70"/>
      <c r="O58" s="62"/>
      <c r="P58" s="62"/>
      <c r="R58" s="62"/>
      <c r="S58" s="62"/>
    </row>
    <row r="59" spans="8:19" ht="15.75">
      <c r="H59" s="71"/>
      <c r="I59" s="186" t="s">
        <v>54</v>
      </c>
      <c r="J59" s="8">
        <v>0.08</v>
      </c>
      <c r="K59" s="72"/>
      <c r="L59" s="73">
        <f>L57*J59</f>
        <v>0</v>
      </c>
      <c r="O59" s="62"/>
      <c r="P59" s="62"/>
      <c r="R59" s="62"/>
      <c r="S59" s="62"/>
    </row>
    <row r="60" spans="8:19" ht="16.2" thickBot="1">
      <c r="H60" s="74"/>
      <c r="I60" s="187" t="s">
        <v>55</v>
      </c>
      <c r="J60" s="9"/>
      <c r="K60" s="75"/>
      <c r="L60" s="76">
        <f>L57+L59</f>
        <v>0</v>
      </c>
      <c r="O60" s="62"/>
      <c r="P60" s="62"/>
      <c r="R60" s="62"/>
      <c r="S60" s="62"/>
    </row>
    <row r="61" spans="8:19" ht="16.2" thickBot="1">
      <c r="H61" s="77"/>
      <c r="I61" s="188"/>
      <c r="J61" s="10"/>
      <c r="K61" s="78"/>
      <c r="L61" s="79"/>
      <c r="O61" s="62"/>
      <c r="P61" s="62"/>
      <c r="R61" s="62"/>
      <c r="S61" s="62"/>
    </row>
    <row r="62" spans="8:19" ht="15.75">
      <c r="H62" s="80"/>
      <c r="I62" s="186" t="s">
        <v>56</v>
      </c>
      <c r="J62" s="8">
        <v>0.08</v>
      </c>
      <c r="K62" s="72"/>
      <c r="L62" s="73">
        <f>L60*J62</f>
        <v>0</v>
      </c>
      <c r="O62" s="62"/>
      <c r="P62" s="62"/>
      <c r="R62" s="62"/>
      <c r="S62" s="62"/>
    </row>
    <row r="63" spans="8:19" ht="16.2" thickBot="1">
      <c r="H63" s="74"/>
      <c r="I63" s="187" t="s">
        <v>55</v>
      </c>
      <c r="J63" s="9"/>
      <c r="K63" s="75"/>
      <c r="L63" s="76">
        <f>L60+L62</f>
        <v>0</v>
      </c>
      <c r="O63" s="62"/>
      <c r="P63" s="62"/>
      <c r="R63" s="62"/>
      <c r="S63" s="62"/>
    </row>
    <row r="64" spans="8:19" ht="16.2" thickBot="1">
      <c r="H64" s="77"/>
      <c r="I64" s="188"/>
      <c r="J64" s="10"/>
      <c r="K64" s="78"/>
      <c r="L64" s="79"/>
      <c r="O64" s="62"/>
      <c r="P64" s="62"/>
      <c r="R64" s="62"/>
      <c r="S64" s="62"/>
    </row>
    <row r="65" spans="8:19" ht="15.75">
      <c r="H65" s="80"/>
      <c r="I65" s="186" t="s">
        <v>57</v>
      </c>
      <c r="J65" s="8"/>
      <c r="K65" s="72"/>
      <c r="L65" s="73">
        <f>L63*J65</f>
        <v>0</v>
      </c>
      <c r="O65" s="62"/>
      <c r="P65" s="62"/>
      <c r="R65" s="62"/>
      <c r="S65" s="62"/>
    </row>
    <row r="66" spans="8:19" ht="16.2" thickBot="1">
      <c r="H66" s="74"/>
      <c r="I66" s="187" t="s">
        <v>55</v>
      </c>
      <c r="J66" s="9"/>
      <c r="K66" s="75"/>
      <c r="L66" s="76">
        <f>L63+L65</f>
        <v>0</v>
      </c>
      <c r="O66" s="62"/>
      <c r="P66" s="62"/>
      <c r="R66" s="62"/>
      <c r="S66" s="62"/>
    </row>
    <row r="67" spans="8:19" ht="16.2" thickBot="1">
      <c r="H67" s="77"/>
      <c r="I67" s="188"/>
      <c r="J67" s="10"/>
      <c r="K67" s="78"/>
      <c r="L67" s="79"/>
      <c r="O67" s="62"/>
      <c r="P67" s="62"/>
      <c r="R67" s="62"/>
      <c r="S67" s="62"/>
    </row>
    <row r="68" spans="8:19" ht="15.75">
      <c r="H68" s="80"/>
      <c r="I68" s="189" t="s">
        <v>58</v>
      </c>
      <c r="J68" s="8">
        <v>0.18</v>
      </c>
      <c r="K68" s="72"/>
      <c r="L68" s="81">
        <f>L66*J68</f>
        <v>0</v>
      </c>
      <c r="O68" s="62"/>
      <c r="P68" s="62"/>
      <c r="R68" s="62"/>
      <c r="S68" s="62"/>
    </row>
    <row r="69" spans="8:19" ht="16.2" thickBot="1">
      <c r="H69" s="74"/>
      <c r="I69" s="190" t="s">
        <v>59</v>
      </c>
      <c r="J69" s="82" t="s">
        <v>11</v>
      </c>
      <c r="K69" s="83"/>
      <c r="L69" s="84">
        <f>L66+L68</f>
        <v>0</v>
      </c>
      <c r="O69" s="62"/>
      <c r="P69" s="62"/>
      <c r="R69" s="62"/>
      <c r="S69" s="62"/>
    </row>
    <row r="70" spans="15:16" ht="15.75">
      <c r="O70" s="62"/>
      <c r="P70" s="62"/>
    </row>
    <row r="71" spans="15:16" ht="15.75">
      <c r="O71" s="62"/>
      <c r="P71" s="62"/>
    </row>
    <row r="72" spans="12:16" ht="15.75">
      <c r="L72" s="89"/>
      <c r="O72" s="62"/>
      <c r="P72" s="62"/>
    </row>
    <row r="73" spans="15:16" ht="15.75">
      <c r="O73" s="62"/>
      <c r="P73" s="62"/>
    </row>
  </sheetData>
  <mergeCells count="20">
    <mergeCell ref="A5:H5"/>
    <mergeCell ref="C1:F1"/>
    <mergeCell ref="A2:C2"/>
    <mergeCell ref="J2:L2"/>
    <mergeCell ref="A3:H3"/>
    <mergeCell ref="A4:H4"/>
    <mergeCell ref="A6:H6"/>
    <mergeCell ref="A7:A8"/>
    <mergeCell ref="B7:B8"/>
    <mergeCell ref="E7:E8"/>
    <mergeCell ref="F7:G7"/>
    <mergeCell ref="H7:I7"/>
    <mergeCell ref="S7:S8"/>
    <mergeCell ref="A11:E11"/>
    <mergeCell ref="J7:K7"/>
    <mergeCell ref="L7:L8"/>
    <mergeCell ref="M7:M8"/>
    <mergeCell ref="O7:O8"/>
    <mergeCell ref="P7:P8"/>
    <mergeCell ref="R7:R8"/>
  </mergeCells>
  <printOptions/>
  <pageMargins left="0.7" right="0.7" top="0.75" bottom="0.75" header="0.3" footer="0.3"/>
  <pageSetup fitToHeight="1" fitToWidth="1" horizontalDpi="600" verticalDpi="600" orientation="portrait" paperSize="9" scale="2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B5F07-354F-49D4-9556-43031122359C}">
  <sheetPr>
    <tabColor theme="4" tint="0.39998000860214233"/>
    <pageSetUpPr fitToPage="1"/>
  </sheetPr>
  <dimension ref="A1:AA46"/>
  <sheetViews>
    <sheetView showGridLines="0" zoomScale="70" zoomScaleNormal="70" zoomScalePageLayoutView="115" workbookViewId="0" topLeftCell="E1">
      <pane ySplit="9" topLeftCell="A16" activePane="bottomLeft" state="frozen"/>
      <selection pane="topLeft" activeCell="A292" sqref="A292:XFD292"/>
      <selection pane="bottomLeft" activeCell="P27" sqref="P27"/>
    </sheetView>
  </sheetViews>
  <sheetFormatPr defaultColWidth="8.875" defaultRowHeight="15.75"/>
  <cols>
    <col min="1" max="1" width="4.00390625" style="22" customWidth="1"/>
    <col min="2" max="2" width="3.375" style="22" customWidth="1"/>
    <col min="3" max="3" width="71.75390625" style="22" customWidth="1"/>
    <col min="4" max="4" width="2.00390625" style="22" hidden="1" customWidth="1"/>
    <col min="5" max="5" width="11.25390625" style="22" customWidth="1"/>
    <col min="6" max="6" width="5.625" style="22" customWidth="1"/>
    <col min="7" max="7" width="5.50390625" style="22" customWidth="1"/>
    <col min="8" max="8" width="11.125" style="22" customWidth="1"/>
    <col min="9" max="9" width="18.25390625" style="22" customWidth="1"/>
    <col min="10" max="10" width="13.75390625" style="22" customWidth="1"/>
    <col min="11" max="11" width="16.125" style="22" customWidth="1"/>
    <col min="12" max="12" width="13.875" style="22" customWidth="1"/>
    <col min="13" max="13" width="11.125" style="61" customWidth="1"/>
    <col min="14" max="14" width="3.625" style="61" customWidth="1"/>
    <col min="15" max="15" width="12.25390625" style="22" customWidth="1"/>
    <col min="16" max="16" width="11.00390625" style="22" customWidth="1"/>
    <col min="17" max="17" width="7.375" style="22" customWidth="1"/>
    <col min="18" max="18" width="20.375" style="22" customWidth="1"/>
    <col min="19" max="19" width="11.625" style="22" customWidth="1"/>
    <col min="20" max="21" width="6.625" style="22" customWidth="1"/>
    <col min="22" max="24" width="8.875" style="22" customWidth="1"/>
    <col min="25" max="25" width="10.125" style="22" bestFit="1" customWidth="1"/>
    <col min="26" max="26" width="8.875" style="22" customWidth="1"/>
    <col min="27" max="27" width="9.50390625" style="22" bestFit="1" customWidth="1"/>
    <col min="28" max="16384" width="8.875" style="22" customWidth="1"/>
  </cols>
  <sheetData>
    <row r="1" spans="1:16" ht="18" thickBot="1">
      <c r="A1" s="14"/>
      <c r="B1" s="15"/>
      <c r="C1" s="647"/>
      <c r="D1" s="647"/>
      <c r="E1" s="647"/>
      <c r="F1" s="647"/>
      <c r="G1" s="16"/>
      <c r="H1" s="17"/>
      <c r="I1" s="16"/>
      <c r="J1" s="18"/>
      <c r="K1" s="19"/>
      <c r="L1" s="18"/>
      <c r="M1" s="20"/>
      <c r="N1" s="20"/>
      <c r="O1" s="21"/>
      <c r="P1" s="21"/>
    </row>
    <row r="2" spans="1:16" ht="18" thickBot="1">
      <c r="A2" s="648" t="s">
        <v>425</v>
      </c>
      <c r="B2" s="648"/>
      <c r="C2" s="649"/>
      <c r="D2" s="576"/>
      <c r="E2" s="24"/>
      <c r="F2" s="17"/>
      <c r="G2" s="16"/>
      <c r="H2" s="17"/>
      <c r="I2" s="25"/>
      <c r="J2" s="650" t="s">
        <v>9</v>
      </c>
      <c r="K2" s="651"/>
      <c r="L2" s="652"/>
      <c r="M2" s="26"/>
      <c r="N2" s="26"/>
      <c r="O2" s="21"/>
      <c r="P2" s="27"/>
    </row>
    <row r="3" spans="1:16" ht="16.5" customHeight="1" thickBot="1">
      <c r="A3" s="653"/>
      <c r="B3" s="653"/>
      <c r="C3" s="653"/>
      <c r="D3" s="653"/>
      <c r="E3" s="653"/>
      <c r="F3" s="653"/>
      <c r="G3" s="653"/>
      <c r="H3" s="653"/>
      <c r="I3" s="28"/>
      <c r="J3" s="140" t="s">
        <v>11</v>
      </c>
      <c r="K3" s="141" t="s">
        <v>10</v>
      </c>
      <c r="L3" s="142" t="s">
        <v>12</v>
      </c>
      <c r="M3" s="26"/>
      <c r="N3" s="26"/>
      <c r="O3" s="21"/>
      <c r="P3" s="27"/>
    </row>
    <row r="4" spans="1:16" ht="16.2" thickBot="1">
      <c r="A4" s="653"/>
      <c r="B4" s="653"/>
      <c r="C4" s="653"/>
      <c r="D4" s="653"/>
      <c r="E4" s="653"/>
      <c r="F4" s="653"/>
      <c r="G4" s="653"/>
      <c r="H4" s="653"/>
      <c r="I4" s="29"/>
      <c r="J4" s="143">
        <f>L42</f>
        <v>0</v>
      </c>
      <c r="K4" s="144">
        <f>J4*L4</f>
        <v>0</v>
      </c>
      <c r="L4" s="145">
        <v>2.446</v>
      </c>
      <c r="M4" s="26"/>
      <c r="N4" s="26"/>
      <c r="O4" s="21"/>
      <c r="P4" s="27"/>
    </row>
    <row r="5" spans="1:16" ht="15.75">
      <c r="A5" s="646"/>
      <c r="B5" s="646"/>
      <c r="C5" s="646"/>
      <c r="D5" s="646"/>
      <c r="E5" s="646"/>
      <c r="F5" s="646"/>
      <c r="G5" s="646"/>
      <c r="H5" s="646"/>
      <c r="I5" s="30"/>
      <c r="J5" s="31"/>
      <c r="K5" s="32"/>
      <c r="L5" s="33"/>
      <c r="M5" s="26"/>
      <c r="N5" s="26"/>
      <c r="O5" s="21"/>
      <c r="P5" s="27"/>
    </row>
    <row r="6" spans="1:16" ht="16.2" thickBot="1">
      <c r="A6" s="635"/>
      <c r="B6" s="635"/>
      <c r="C6" s="635"/>
      <c r="D6" s="636"/>
      <c r="E6" s="636"/>
      <c r="F6" s="636"/>
      <c r="G6" s="636"/>
      <c r="H6" s="635"/>
      <c r="I6" s="34"/>
      <c r="J6" s="24"/>
      <c r="K6" s="16"/>
      <c r="L6" s="35"/>
      <c r="M6" s="36"/>
      <c r="N6" s="36"/>
      <c r="O6" s="37"/>
      <c r="P6" s="37"/>
    </row>
    <row r="7" spans="1:19" ht="16.2" thickBot="1">
      <c r="A7" s="637" t="s">
        <v>34</v>
      </c>
      <c r="B7" s="639" t="s">
        <v>35</v>
      </c>
      <c r="C7" s="146" t="s">
        <v>36</v>
      </c>
      <c r="D7" s="146"/>
      <c r="E7" s="641" t="s">
        <v>37</v>
      </c>
      <c r="F7" s="643" t="s">
        <v>38</v>
      </c>
      <c r="G7" s="644"/>
      <c r="H7" s="645" t="s">
        <v>39</v>
      </c>
      <c r="I7" s="628"/>
      <c r="J7" s="627" t="s">
        <v>40</v>
      </c>
      <c r="K7" s="628"/>
      <c r="L7" s="629" t="s">
        <v>41</v>
      </c>
      <c r="M7" s="631" t="s">
        <v>42</v>
      </c>
      <c r="N7" s="147"/>
      <c r="O7" s="621" t="s">
        <v>43</v>
      </c>
      <c r="P7" s="621" t="s">
        <v>44</v>
      </c>
      <c r="Q7" s="38"/>
      <c r="R7" s="633" t="s">
        <v>45</v>
      </c>
      <c r="S7" s="621" t="s">
        <v>46</v>
      </c>
    </row>
    <row r="8" spans="1:19" ht="21" thickBot="1">
      <c r="A8" s="638"/>
      <c r="B8" s="640"/>
      <c r="C8" s="148"/>
      <c r="D8" s="148"/>
      <c r="E8" s="642"/>
      <c r="F8" s="149" t="s">
        <v>47</v>
      </c>
      <c r="G8" s="150" t="s">
        <v>48</v>
      </c>
      <c r="H8" s="151" t="s">
        <v>49</v>
      </c>
      <c r="I8" s="152" t="s">
        <v>48</v>
      </c>
      <c r="J8" s="153" t="s">
        <v>49</v>
      </c>
      <c r="K8" s="152" t="s">
        <v>48</v>
      </c>
      <c r="L8" s="630"/>
      <c r="M8" s="632"/>
      <c r="N8" s="147"/>
      <c r="O8" s="622"/>
      <c r="P8" s="622"/>
      <c r="Q8" s="38"/>
      <c r="R8" s="634"/>
      <c r="S8" s="622"/>
    </row>
    <row r="9" spans="1:19" ht="16.2" thickBot="1">
      <c r="A9" s="154" t="s">
        <v>0</v>
      </c>
      <c r="B9" s="155">
        <v>2</v>
      </c>
      <c r="C9" s="156" t="s">
        <v>1</v>
      </c>
      <c r="D9" s="156"/>
      <c r="E9" s="157" t="s">
        <v>2</v>
      </c>
      <c r="F9" s="158" t="s">
        <v>13</v>
      </c>
      <c r="G9" s="159" t="s">
        <v>3</v>
      </c>
      <c r="H9" s="160" t="s">
        <v>4</v>
      </c>
      <c r="I9" s="160" t="s">
        <v>5</v>
      </c>
      <c r="J9" s="161" t="s">
        <v>6</v>
      </c>
      <c r="K9" s="160" t="s">
        <v>7</v>
      </c>
      <c r="L9" s="162" t="s">
        <v>8</v>
      </c>
      <c r="M9" s="163" t="s">
        <v>15</v>
      </c>
      <c r="N9" s="147"/>
      <c r="O9" s="164" t="s">
        <v>14</v>
      </c>
      <c r="P9" s="159" t="s">
        <v>16</v>
      </c>
      <c r="Q9" s="38"/>
      <c r="R9" s="164" t="s">
        <v>50</v>
      </c>
      <c r="S9" s="159" t="s">
        <v>51</v>
      </c>
    </row>
    <row r="10" spans="1:19" ht="16.2" thickBot="1">
      <c r="A10" s="39"/>
      <c r="B10" s="40"/>
      <c r="C10" s="41"/>
      <c r="D10" s="42"/>
      <c r="E10" s="43"/>
      <c r="F10" s="44"/>
      <c r="G10" s="45"/>
      <c r="H10" s="46"/>
      <c r="I10" s="46"/>
      <c r="J10" s="47"/>
      <c r="K10" s="46"/>
      <c r="L10" s="46"/>
      <c r="M10" s="165"/>
      <c r="N10" s="48"/>
      <c r="O10" s="49"/>
      <c r="P10" s="50"/>
      <c r="R10" s="49"/>
      <c r="S10" s="50"/>
    </row>
    <row r="11" spans="1:19" s="52" customFormat="1" ht="27.75" customHeight="1" thickBot="1">
      <c r="A11" s="623"/>
      <c r="B11" s="624"/>
      <c r="C11" s="624"/>
      <c r="D11" s="624"/>
      <c r="E11" s="624"/>
      <c r="F11" s="475"/>
      <c r="G11" s="475"/>
      <c r="H11" s="475"/>
      <c r="I11" s="475"/>
      <c r="J11" s="475"/>
      <c r="K11" s="475"/>
      <c r="L11" s="475"/>
      <c r="M11" s="477"/>
      <c r="N11" s="166"/>
      <c r="O11" s="166"/>
      <c r="P11" s="166"/>
      <c r="Q11" s="166"/>
      <c r="R11" s="166"/>
      <c r="S11" s="167"/>
    </row>
    <row r="12" spans="1:19" s="52" customFormat="1" ht="16.2" thickBot="1">
      <c r="A12" s="534"/>
      <c r="B12" s="87"/>
      <c r="C12" s="535" t="s">
        <v>313</v>
      </c>
      <c r="D12" s="536"/>
      <c r="E12" s="536"/>
      <c r="F12" s="536"/>
      <c r="G12" s="87"/>
      <c r="H12" s="87"/>
      <c r="I12" s="87"/>
      <c r="J12" s="87"/>
      <c r="K12" s="87"/>
      <c r="L12" s="87"/>
      <c r="M12" s="537"/>
      <c r="N12" s="51"/>
      <c r="O12" s="501"/>
      <c r="P12" s="506"/>
      <c r="Q12" s="16"/>
      <c r="R12" s="507"/>
      <c r="S12" s="508"/>
    </row>
    <row r="13" spans="1:27" ht="15.75">
      <c r="A13" s="53">
        <v>1</v>
      </c>
      <c r="B13" s="54"/>
      <c r="C13" s="564" t="s">
        <v>409</v>
      </c>
      <c r="D13" s="474"/>
      <c r="E13" s="180" t="s">
        <v>312</v>
      </c>
      <c r="F13" s="583">
        <v>1</v>
      </c>
      <c r="G13" s="584">
        <v>623.7</v>
      </c>
      <c r="H13" s="585">
        <f aca="true" t="shared" si="0" ref="H13:H26">O13/$L$4</f>
        <v>0</v>
      </c>
      <c r="I13" s="586">
        <f aca="true" t="shared" si="1" ref="I13:I26">H13*G13</f>
        <v>0</v>
      </c>
      <c r="J13" s="587">
        <f aca="true" t="shared" si="2" ref="J13:J26">P13/$L$4</f>
        <v>0</v>
      </c>
      <c r="K13" s="586">
        <f aca="true" t="shared" si="3" ref="K13:K26">J13*G13</f>
        <v>0</v>
      </c>
      <c r="L13" s="588">
        <f aca="true" t="shared" si="4" ref="L13:L26">I13+K13</f>
        <v>0</v>
      </c>
      <c r="M13" s="589">
        <f aca="true" t="shared" si="5" ref="M13:M26">L13/G13</f>
        <v>0</v>
      </c>
      <c r="N13" s="36"/>
      <c r="O13" s="502">
        <v>0</v>
      </c>
      <c r="P13" s="581">
        <v>0</v>
      </c>
      <c r="Q13" s="16"/>
      <c r="R13" s="55"/>
      <c r="S13" s="552"/>
      <c r="Y13" s="235"/>
      <c r="AA13" s="235"/>
    </row>
    <row r="14" spans="1:27" ht="15.75">
      <c r="A14" s="57">
        <f>A13+1</f>
        <v>2</v>
      </c>
      <c r="B14" s="58"/>
      <c r="C14" s="565" t="s">
        <v>410</v>
      </c>
      <c r="D14" s="473"/>
      <c r="E14" s="170" t="s">
        <v>312</v>
      </c>
      <c r="F14" s="201">
        <v>1</v>
      </c>
      <c r="G14" s="273">
        <v>136.4</v>
      </c>
      <c r="H14" s="202">
        <f t="shared" si="0"/>
        <v>0</v>
      </c>
      <c r="I14" s="203">
        <f t="shared" si="1"/>
        <v>0</v>
      </c>
      <c r="J14" s="204">
        <f t="shared" si="2"/>
        <v>0</v>
      </c>
      <c r="K14" s="203">
        <f t="shared" si="3"/>
        <v>0</v>
      </c>
      <c r="L14" s="205">
        <f t="shared" si="4"/>
        <v>0</v>
      </c>
      <c r="M14" s="274">
        <f t="shared" si="5"/>
        <v>0</v>
      </c>
      <c r="N14" s="36"/>
      <c r="O14" s="503">
        <v>0</v>
      </c>
      <c r="P14" s="582">
        <v>0</v>
      </c>
      <c r="Q14" s="16"/>
      <c r="R14" s="553"/>
      <c r="S14" s="554"/>
      <c r="Y14" s="235"/>
      <c r="AA14" s="235"/>
    </row>
    <row r="15" spans="1:27" ht="15.75">
      <c r="A15" s="57">
        <f>A14+1</f>
        <v>3</v>
      </c>
      <c r="B15" s="58"/>
      <c r="C15" s="565" t="s">
        <v>411</v>
      </c>
      <c r="D15" s="473"/>
      <c r="E15" s="170" t="s">
        <v>312</v>
      </c>
      <c r="F15" s="201">
        <v>1</v>
      </c>
      <c r="G15" s="273">
        <v>143</v>
      </c>
      <c r="H15" s="202">
        <f t="shared" si="0"/>
        <v>0</v>
      </c>
      <c r="I15" s="203">
        <f t="shared" si="1"/>
        <v>0</v>
      </c>
      <c r="J15" s="204">
        <f t="shared" si="2"/>
        <v>0</v>
      </c>
      <c r="K15" s="203">
        <f t="shared" si="3"/>
        <v>0</v>
      </c>
      <c r="L15" s="205">
        <f t="shared" si="4"/>
        <v>0</v>
      </c>
      <c r="M15" s="274">
        <f t="shared" si="5"/>
        <v>0</v>
      </c>
      <c r="N15" s="36"/>
      <c r="O15" s="503">
        <v>0</v>
      </c>
      <c r="P15" s="582">
        <v>0</v>
      </c>
      <c r="Q15" s="16"/>
      <c r="R15" s="553"/>
      <c r="S15" s="554"/>
      <c r="Y15" s="235"/>
      <c r="AA15" s="235"/>
    </row>
    <row r="16" spans="1:27" ht="15.75">
      <c r="A16" s="57">
        <f>A15+1</f>
        <v>4</v>
      </c>
      <c r="B16" s="58"/>
      <c r="C16" s="565" t="s">
        <v>412</v>
      </c>
      <c r="D16" s="473"/>
      <c r="E16" s="170" t="s">
        <v>312</v>
      </c>
      <c r="F16" s="201">
        <v>1</v>
      </c>
      <c r="G16" s="273">
        <v>138.60000000000002</v>
      </c>
      <c r="H16" s="202">
        <f t="shared" si="0"/>
        <v>0</v>
      </c>
      <c r="I16" s="203">
        <f t="shared" si="1"/>
        <v>0</v>
      </c>
      <c r="J16" s="204">
        <f t="shared" si="2"/>
        <v>0</v>
      </c>
      <c r="K16" s="203">
        <f t="shared" si="3"/>
        <v>0</v>
      </c>
      <c r="L16" s="205">
        <f t="shared" si="4"/>
        <v>0</v>
      </c>
      <c r="M16" s="274">
        <f t="shared" si="5"/>
        <v>0</v>
      </c>
      <c r="N16" s="36"/>
      <c r="O16" s="503">
        <v>0</v>
      </c>
      <c r="P16" s="582">
        <v>0</v>
      </c>
      <c r="Q16" s="16"/>
      <c r="R16" s="553"/>
      <c r="S16" s="554"/>
      <c r="Y16" s="235"/>
      <c r="AA16" s="235"/>
    </row>
    <row r="17" spans="1:27" ht="15.75">
      <c r="A17" s="57">
        <f aca="true" t="shared" si="6" ref="A17">A16+1</f>
        <v>5</v>
      </c>
      <c r="B17" s="58"/>
      <c r="C17" s="565" t="s">
        <v>413</v>
      </c>
      <c r="D17" s="473"/>
      <c r="E17" s="170" t="s">
        <v>312</v>
      </c>
      <c r="F17" s="201">
        <v>1</v>
      </c>
      <c r="G17" s="273">
        <v>126.50000000000001</v>
      </c>
      <c r="H17" s="202">
        <f t="shared" si="0"/>
        <v>0</v>
      </c>
      <c r="I17" s="203">
        <f t="shared" si="1"/>
        <v>0</v>
      </c>
      <c r="J17" s="204">
        <f t="shared" si="2"/>
        <v>0</v>
      </c>
      <c r="K17" s="203">
        <f t="shared" si="3"/>
        <v>0</v>
      </c>
      <c r="L17" s="263">
        <f t="shared" si="4"/>
        <v>0</v>
      </c>
      <c r="M17" s="274">
        <f t="shared" si="5"/>
        <v>0</v>
      </c>
      <c r="N17" s="36"/>
      <c r="O17" s="503">
        <v>0</v>
      </c>
      <c r="P17" s="582">
        <v>0</v>
      </c>
      <c r="Q17" s="16"/>
      <c r="R17" s="553"/>
      <c r="S17" s="554"/>
      <c r="Y17" s="235"/>
      <c r="AA17" s="235"/>
    </row>
    <row r="18" spans="1:27" ht="15.75">
      <c r="A18" s="57">
        <f>A17+1</f>
        <v>6</v>
      </c>
      <c r="B18" s="58"/>
      <c r="C18" s="565" t="s">
        <v>414</v>
      </c>
      <c r="D18" s="473"/>
      <c r="E18" s="170" t="s">
        <v>312</v>
      </c>
      <c r="F18" s="201">
        <v>1</v>
      </c>
      <c r="G18" s="273">
        <v>79.2</v>
      </c>
      <c r="H18" s="202">
        <f t="shared" si="0"/>
        <v>0</v>
      </c>
      <c r="I18" s="203">
        <f t="shared" si="1"/>
        <v>0</v>
      </c>
      <c r="J18" s="204">
        <f t="shared" si="2"/>
        <v>0</v>
      </c>
      <c r="K18" s="203">
        <f t="shared" si="3"/>
        <v>0</v>
      </c>
      <c r="L18" s="205">
        <f t="shared" si="4"/>
        <v>0</v>
      </c>
      <c r="M18" s="274">
        <f t="shared" si="5"/>
        <v>0</v>
      </c>
      <c r="N18" s="36"/>
      <c r="O18" s="503">
        <v>0</v>
      </c>
      <c r="P18" s="582">
        <v>0</v>
      </c>
      <c r="Q18" s="16"/>
      <c r="R18" s="553"/>
      <c r="S18" s="554"/>
      <c r="Y18" s="235"/>
      <c r="AA18" s="235"/>
    </row>
    <row r="19" spans="1:27" ht="15.75">
      <c r="A19" s="57">
        <f>A18+1</f>
        <v>7</v>
      </c>
      <c r="B19" s="58"/>
      <c r="C19" s="565" t="s">
        <v>415</v>
      </c>
      <c r="D19" s="473"/>
      <c r="E19" s="170" t="s">
        <v>312</v>
      </c>
      <c r="F19" s="201">
        <v>1</v>
      </c>
      <c r="G19" s="273">
        <v>149.60000000000002</v>
      </c>
      <c r="H19" s="202">
        <f t="shared" si="0"/>
        <v>0</v>
      </c>
      <c r="I19" s="203">
        <f t="shared" si="1"/>
        <v>0</v>
      </c>
      <c r="J19" s="204">
        <f t="shared" si="2"/>
        <v>0</v>
      </c>
      <c r="K19" s="203">
        <f t="shared" si="3"/>
        <v>0</v>
      </c>
      <c r="L19" s="205">
        <f t="shared" si="4"/>
        <v>0</v>
      </c>
      <c r="M19" s="274">
        <f t="shared" si="5"/>
        <v>0</v>
      </c>
      <c r="N19" s="36"/>
      <c r="O19" s="503">
        <v>0</v>
      </c>
      <c r="P19" s="582">
        <v>0</v>
      </c>
      <c r="Q19" s="16"/>
      <c r="R19" s="553"/>
      <c r="S19" s="554"/>
      <c r="Y19" s="235"/>
      <c r="AA19" s="235"/>
    </row>
    <row r="20" spans="1:27" ht="15.75">
      <c r="A20" s="57">
        <f>A19+1</f>
        <v>8</v>
      </c>
      <c r="B20" s="58"/>
      <c r="C20" s="565" t="s">
        <v>416</v>
      </c>
      <c r="D20" s="473"/>
      <c r="E20" s="170" t="s">
        <v>423</v>
      </c>
      <c r="F20" s="201">
        <v>1</v>
      </c>
      <c r="G20" s="273">
        <v>2</v>
      </c>
      <c r="H20" s="202">
        <f t="shared" si="0"/>
        <v>0</v>
      </c>
      <c r="I20" s="203">
        <f t="shared" si="1"/>
        <v>0</v>
      </c>
      <c r="J20" s="204">
        <f t="shared" si="2"/>
        <v>0</v>
      </c>
      <c r="K20" s="203">
        <f t="shared" si="3"/>
        <v>0</v>
      </c>
      <c r="L20" s="205">
        <f t="shared" si="4"/>
        <v>0</v>
      </c>
      <c r="M20" s="274">
        <f t="shared" si="5"/>
        <v>0</v>
      </c>
      <c r="N20" s="36"/>
      <c r="O20" s="503">
        <v>0</v>
      </c>
      <c r="P20" s="582">
        <v>0</v>
      </c>
      <c r="Q20" s="16"/>
      <c r="R20" s="553"/>
      <c r="S20" s="554"/>
      <c r="Y20" s="235"/>
      <c r="AA20" s="235"/>
    </row>
    <row r="21" spans="1:27" ht="15.75">
      <c r="A21" s="57">
        <f aca="true" t="shared" si="7" ref="A21">A20+1</f>
        <v>9</v>
      </c>
      <c r="B21" s="58"/>
      <c r="C21" s="565" t="s">
        <v>417</v>
      </c>
      <c r="D21" s="473"/>
      <c r="E21" s="170" t="s">
        <v>423</v>
      </c>
      <c r="F21" s="201">
        <v>1</v>
      </c>
      <c r="G21" s="273">
        <v>3</v>
      </c>
      <c r="H21" s="202">
        <f t="shared" si="0"/>
        <v>0</v>
      </c>
      <c r="I21" s="203">
        <f t="shared" si="1"/>
        <v>0</v>
      </c>
      <c r="J21" s="204">
        <f t="shared" si="2"/>
        <v>0</v>
      </c>
      <c r="K21" s="203">
        <f t="shared" si="3"/>
        <v>0</v>
      </c>
      <c r="L21" s="205">
        <f t="shared" si="4"/>
        <v>0</v>
      </c>
      <c r="M21" s="274">
        <f t="shared" si="5"/>
        <v>0</v>
      </c>
      <c r="N21" s="36"/>
      <c r="O21" s="503">
        <v>0</v>
      </c>
      <c r="P21" s="582">
        <v>0</v>
      </c>
      <c r="Q21" s="16"/>
      <c r="R21" s="553"/>
      <c r="S21" s="554"/>
      <c r="Y21" s="235"/>
      <c r="AA21" s="235"/>
    </row>
    <row r="22" spans="1:27" ht="15.75">
      <c r="A22" s="57">
        <f>A21+1</f>
        <v>10</v>
      </c>
      <c r="B22" s="58"/>
      <c r="C22" s="565" t="s">
        <v>418</v>
      </c>
      <c r="D22" s="473"/>
      <c r="E22" s="170" t="s">
        <v>423</v>
      </c>
      <c r="F22" s="201">
        <v>1</v>
      </c>
      <c r="G22" s="273">
        <v>1</v>
      </c>
      <c r="H22" s="202">
        <f t="shared" si="0"/>
        <v>0</v>
      </c>
      <c r="I22" s="203">
        <f t="shared" si="1"/>
        <v>0</v>
      </c>
      <c r="J22" s="204">
        <f t="shared" si="2"/>
        <v>0</v>
      </c>
      <c r="K22" s="203">
        <f t="shared" si="3"/>
        <v>0</v>
      </c>
      <c r="L22" s="205">
        <f t="shared" si="4"/>
        <v>0</v>
      </c>
      <c r="M22" s="274">
        <f t="shared" si="5"/>
        <v>0</v>
      </c>
      <c r="N22" s="36"/>
      <c r="O22" s="503">
        <v>0</v>
      </c>
      <c r="P22" s="582">
        <v>0</v>
      </c>
      <c r="Q22" s="16"/>
      <c r="R22" s="553"/>
      <c r="S22" s="554"/>
      <c r="Y22" s="235"/>
      <c r="AA22" s="235"/>
    </row>
    <row r="23" spans="1:27" ht="15.75">
      <c r="A23" s="57">
        <f>A22+1</f>
        <v>11</v>
      </c>
      <c r="B23" s="58"/>
      <c r="C23" s="565" t="s">
        <v>419</v>
      </c>
      <c r="D23" s="473"/>
      <c r="E23" s="170" t="s">
        <v>424</v>
      </c>
      <c r="F23" s="201">
        <v>1</v>
      </c>
      <c r="G23" s="273">
        <v>1</v>
      </c>
      <c r="H23" s="202">
        <f t="shared" si="0"/>
        <v>0</v>
      </c>
      <c r="I23" s="203">
        <f t="shared" si="1"/>
        <v>0</v>
      </c>
      <c r="J23" s="204">
        <f t="shared" si="2"/>
        <v>0</v>
      </c>
      <c r="K23" s="203">
        <f t="shared" si="3"/>
        <v>0</v>
      </c>
      <c r="L23" s="205">
        <f t="shared" si="4"/>
        <v>0</v>
      </c>
      <c r="M23" s="274">
        <f t="shared" si="5"/>
        <v>0</v>
      </c>
      <c r="N23" s="36"/>
      <c r="O23" s="503">
        <v>0</v>
      </c>
      <c r="P23" s="582">
        <v>0</v>
      </c>
      <c r="Q23" s="16"/>
      <c r="R23" s="553"/>
      <c r="S23" s="554"/>
      <c r="Y23" s="235"/>
      <c r="AA23" s="235"/>
    </row>
    <row r="24" spans="1:27" ht="15.75">
      <c r="A24" s="57">
        <f aca="true" t="shared" si="8" ref="A24">A23+1</f>
        <v>12</v>
      </c>
      <c r="B24" s="563"/>
      <c r="C24" s="565" t="s">
        <v>420</v>
      </c>
      <c r="D24" s="473"/>
      <c r="E24" s="170" t="s">
        <v>424</v>
      </c>
      <c r="F24" s="275">
        <v>1</v>
      </c>
      <c r="G24" s="273">
        <v>236</v>
      </c>
      <c r="H24" s="209">
        <f t="shared" si="0"/>
        <v>0</v>
      </c>
      <c r="I24" s="261">
        <f t="shared" si="1"/>
        <v>0</v>
      </c>
      <c r="J24" s="262">
        <f t="shared" si="2"/>
        <v>0</v>
      </c>
      <c r="K24" s="261">
        <f t="shared" si="3"/>
        <v>0</v>
      </c>
      <c r="L24" s="263">
        <f t="shared" si="4"/>
        <v>0</v>
      </c>
      <c r="M24" s="276">
        <f t="shared" si="5"/>
        <v>0</v>
      </c>
      <c r="N24" s="277"/>
      <c r="O24" s="503">
        <v>0</v>
      </c>
      <c r="P24" s="582">
        <v>0</v>
      </c>
      <c r="Q24" s="16"/>
      <c r="R24" s="553"/>
      <c r="S24" s="554"/>
      <c r="Y24" s="235"/>
      <c r="AA24" s="235"/>
    </row>
    <row r="25" spans="1:27" ht="15.75">
      <c r="A25" s="57">
        <f>A24+1</f>
        <v>13</v>
      </c>
      <c r="B25" s="563"/>
      <c r="C25" s="565" t="s">
        <v>421</v>
      </c>
      <c r="D25" s="473"/>
      <c r="E25" s="170" t="s">
        <v>423</v>
      </c>
      <c r="F25" s="275">
        <v>1</v>
      </c>
      <c r="G25" s="273">
        <v>1</v>
      </c>
      <c r="H25" s="209">
        <f t="shared" si="0"/>
        <v>0</v>
      </c>
      <c r="I25" s="261">
        <f t="shared" si="1"/>
        <v>0</v>
      </c>
      <c r="J25" s="262">
        <f t="shared" si="2"/>
        <v>0</v>
      </c>
      <c r="K25" s="261">
        <f t="shared" si="3"/>
        <v>0</v>
      </c>
      <c r="L25" s="263">
        <f t="shared" si="4"/>
        <v>0</v>
      </c>
      <c r="M25" s="276">
        <f t="shared" si="5"/>
        <v>0</v>
      </c>
      <c r="N25" s="277"/>
      <c r="O25" s="503">
        <v>0</v>
      </c>
      <c r="P25" s="582">
        <v>0</v>
      </c>
      <c r="Q25" s="16"/>
      <c r="R25" s="553"/>
      <c r="S25" s="554"/>
      <c r="Y25" s="235"/>
      <c r="AA25" s="235"/>
    </row>
    <row r="26" spans="1:27" ht="16.2" thickBot="1">
      <c r="A26" s="85">
        <f>A25+1</f>
        <v>14</v>
      </c>
      <c r="B26" s="590"/>
      <c r="C26" s="566" t="s">
        <v>422</v>
      </c>
      <c r="D26" s="483"/>
      <c r="E26" s="178" t="s">
        <v>424</v>
      </c>
      <c r="F26" s="591">
        <v>1</v>
      </c>
      <c r="G26" s="592">
        <v>6</v>
      </c>
      <c r="H26" s="593">
        <f t="shared" si="0"/>
        <v>0</v>
      </c>
      <c r="I26" s="594">
        <f t="shared" si="1"/>
        <v>0</v>
      </c>
      <c r="J26" s="595">
        <f t="shared" si="2"/>
        <v>0</v>
      </c>
      <c r="K26" s="594">
        <f t="shared" si="3"/>
        <v>0</v>
      </c>
      <c r="L26" s="596">
        <f t="shared" si="4"/>
        <v>0</v>
      </c>
      <c r="M26" s="597">
        <f t="shared" si="5"/>
        <v>0</v>
      </c>
      <c r="N26" s="277"/>
      <c r="O26" s="503">
        <v>0</v>
      </c>
      <c r="P26" s="582">
        <v>0</v>
      </c>
      <c r="Q26" s="16"/>
      <c r="R26" s="553"/>
      <c r="S26" s="554"/>
      <c r="Y26" s="235"/>
      <c r="AA26" s="235"/>
    </row>
    <row r="27" spans="8:19" ht="16.2" thickBot="1">
      <c r="H27" s="60"/>
      <c r="I27" s="182">
        <f>SUM(I13:I26)</f>
        <v>0</v>
      </c>
      <c r="J27" s="183"/>
      <c r="K27" s="182">
        <f>SUM(K13:K26)</f>
        <v>0</v>
      </c>
      <c r="L27" s="184"/>
      <c r="O27" s="62"/>
      <c r="P27" s="62"/>
      <c r="R27" s="62"/>
      <c r="S27" s="62"/>
    </row>
    <row r="28" spans="8:19" ht="16.2" thickBot="1">
      <c r="H28" s="63"/>
      <c r="I28" s="185" t="s">
        <v>52</v>
      </c>
      <c r="J28" s="5">
        <v>0.02</v>
      </c>
      <c r="K28" s="64"/>
      <c r="L28" s="65">
        <f>J28*I27</f>
        <v>0</v>
      </c>
      <c r="O28" s="62"/>
      <c r="P28" s="62"/>
      <c r="R28" s="62"/>
      <c r="S28" s="62"/>
    </row>
    <row r="29" spans="8:19" ht="16.2" thickBot="1">
      <c r="H29" s="60"/>
      <c r="I29" s="66"/>
      <c r="J29" s="6"/>
      <c r="K29" s="66"/>
      <c r="L29" s="67"/>
      <c r="O29" s="62"/>
      <c r="P29" s="62"/>
      <c r="R29" s="62"/>
      <c r="S29" s="62"/>
    </row>
    <row r="30" spans="8:19" ht="16.2" thickBot="1">
      <c r="H30" s="63"/>
      <c r="I30" s="64" t="s">
        <v>53</v>
      </c>
      <c r="J30" s="5"/>
      <c r="K30" s="64"/>
      <c r="L30" s="65">
        <f>SUM(L12:L28)</f>
        <v>0</v>
      </c>
      <c r="O30" s="62"/>
      <c r="P30" s="62"/>
      <c r="R30" s="62"/>
      <c r="S30" s="62"/>
    </row>
    <row r="31" spans="8:19" ht="16.2" thickBot="1">
      <c r="H31" s="68"/>
      <c r="I31" s="69"/>
      <c r="J31" s="7"/>
      <c r="K31" s="69"/>
      <c r="L31" s="70"/>
      <c r="O31" s="62"/>
      <c r="P31" s="62"/>
      <c r="R31" s="62"/>
      <c r="S31" s="62"/>
    </row>
    <row r="32" spans="8:19" ht="15.75">
      <c r="H32" s="71"/>
      <c r="I32" s="186" t="s">
        <v>54</v>
      </c>
      <c r="J32" s="8">
        <v>0.08</v>
      </c>
      <c r="K32" s="72"/>
      <c r="L32" s="73">
        <f>L30*J32</f>
        <v>0</v>
      </c>
      <c r="O32" s="62"/>
      <c r="P32" s="62"/>
      <c r="R32" s="62"/>
      <c r="S32" s="62"/>
    </row>
    <row r="33" spans="8:19" ht="16.2" thickBot="1">
      <c r="H33" s="74"/>
      <c r="I33" s="187" t="s">
        <v>55</v>
      </c>
      <c r="J33" s="9"/>
      <c r="K33" s="75"/>
      <c r="L33" s="76">
        <f>L30+L32</f>
        <v>0</v>
      </c>
      <c r="O33" s="62"/>
      <c r="P33" s="62"/>
      <c r="R33" s="62"/>
      <c r="S33" s="62"/>
    </row>
    <row r="34" spans="8:19" ht="16.2" thickBot="1">
      <c r="H34" s="77"/>
      <c r="I34" s="188"/>
      <c r="J34" s="10"/>
      <c r="K34" s="78"/>
      <c r="L34" s="79"/>
      <c r="O34" s="62"/>
      <c r="P34" s="62"/>
      <c r="R34" s="62"/>
      <c r="S34" s="62"/>
    </row>
    <row r="35" spans="8:19" ht="15.75">
      <c r="H35" s="80"/>
      <c r="I35" s="186" t="s">
        <v>56</v>
      </c>
      <c r="J35" s="8">
        <v>0.08</v>
      </c>
      <c r="K35" s="72"/>
      <c r="L35" s="73">
        <f>L33*J35</f>
        <v>0</v>
      </c>
      <c r="O35" s="62"/>
      <c r="P35" s="62"/>
      <c r="R35" s="62"/>
      <c r="S35" s="62"/>
    </row>
    <row r="36" spans="8:19" ht="16.2" thickBot="1">
      <c r="H36" s="74"/>
      <c r="I36" s="187" t="s">
        <v>55</v>
      </c>
      <c r="J36" s="9"/>
      <c r="K36" s="75"/>
      <c r="L36" s="76">
        <f>L33+L35</f>
        <v>0</v>
      </c>
      <c r="O36" s="62"/>
      <c r="P36" s="62"/>
      <c r="R36" s="62"/>
      <c r="S36" s="62"/>
    </row>
    <row r="37" spans="8:19" ht="16.2" thickBot="1">
      <c r="H37" s="77"/>
      <c r="I37" s="188"/>
      <c r="J37" s="10"/>
      <c r="K37" s="78"/>
      <c r="L37" s="79"/>
      <c r="O37" s="62"/>
      <c r="P37" s="62"/>
      <c r="R37" s="62"/>
      <c r="S37" s="62"/>
    </row>
    <row r="38" spans="8:19" ht="15.75">
      <c r="H38" s="80"/>
      <c r="I38" s="186" t="s">
        <v>57</v>
      </c>
      <c r="J38" s="8"/>
      <c r="K38" s="72"/>
      <c r="L38" s="73">
        <f>L36*J38</f>
        <v>0</v>
      </c>
      <c r="O38" s="62"/>
      <c r="P38" s="62"/>
      <c r="R38" s="62"/>
      <c r="S38" s="62"/>
    </row>
    <row r="39" spans="8:19" ht="16.2" thickBot="1">
      <c r="H39" s="74"/>
      <c r="I39" s="187" t="s">
        <v>55</v>
      </c>
      <c r="J39" s="9"/>
      <c r="K39" s="75"/>
      <c r="L39" s="76">
        <f>L36+L38</f>
        <v>0</v>
      </c>
      <c r="O39" s="62"/>
      <c r="P39" s="62"/>
      <c r="R39" s="62"/>
      <c r="S39" s="62"/>
    </row>
    <row r="40" spans="8:19" ht="16.2" thickBot="1">
      <c r="H40" s="77"/>
      <c r="I40" s="188"/>
      <c r="J40" s="10"/>
      <c r="K40" s="78"/>
      <c r="L40" s="79"/>
      <c r="O40" s="62"/>
      <c r="P40" s="62"/>
      <c r="R40" s="62"/>
      <c r="S40" s="62"/>
    </row>
    <row r="41" spans="8:19" ht="15.75">
      <c r="H41" s="80"/>
      <c r="I41" s="189" t="s">
        <v>58</v>
      </c>
      <c r="J41" s="8">
        <v>0.18</v>
      </c>
      <c r="K41" s="72"/>
      <c r="L41" s="81">
        <f>L39*J41</f>
        <v>0</v>
      </c>
      <c r="O41" s="62"/>
      <c r="P41" s="62"/>
      <c r="R41" s="62"/>
      <c r="S41" s="62"/>
    </row>
    <row r="42" spans="8:19" ht="16.2" thickBot="1">
      <c r="H42" s="74"/>
      <c r="I42" s="190" t="s">
        <v>59</v>
      </c>
      <c r="J42" s="82" t="s">
        <v>11</v>
      </c>
      <c r="K42" s="83"/>
      <c r="L42" s="84">
        <f>L39+L41</f>
        <v>0</v>
      </c>
      <c r="O42" s="62"/>
      <c r="P42" s="62"/>
      <c r="R42" s="62"/>
      <c r="S42" s="62"/>
    </row>
    <row r="43" spans="15:16" ht="15.75">
      <c r="O43" s="62"/>
      <c r="P43" s="62"/>
    </row>
    <row r="44" spans="15:16" ht="15.75">
      <c r="O44" s="62"/>
      <c r="P44" s="62"/>
    </row>
    <row r="45" spans="12:16" ht="15.75">
      <c r="L45" s="89"/>
      <c r="O45" s="62"/>
      <c r="P45" s="62"/>
    </row>
    <row r="46" spans="15:16" ht="15.75">
      <c r="O46" s="62"/>
      <c r="P46" s="62"/>
    </row>
  </sheetData>
  <mergeCells count="20">
    <mergeCell ref="S7:S8"/>
    <mergeCell ref="A11:E11"/>
    <mergeCell ref="J7:K7"/>
    <mergeCell ref="L7:L8"/>
    <mergeCell ref="M7:M8"/>
    <mergeCell ref="O7:O8"/>
    <mergeCell ref="P7:P8"/>
    <mergeCell ref="R7:R8"/>
    <mergeCell ref="A6:H6"/>
    <mergeCell ref="A7:A8"/>
    <mergeCell ref="B7:B8"/>
    <mergeCell ref="E7:E8"/>
    <mergeCell ref="F7:G7"/>
    <mergeCell ref="H7:I7"/>
    <mergeCell ref="A5:H5"/>
    <mergeCell ref="C1:F1"/>
    <mergeCell ref="A2:C2"/>
    <mergeCell ref="J2:L2"/>
    <mergeCell ref="A3:H3"/>
    <mergeCell ref="A4:H4"/>
  </mergeCells>
  <printOptions/>
  <pageMargins left="0.7" right="0.7" top="0.75" bottom="0.75" header="0.3" footer="0.3"/>
  <pageSetup fitToHeight="1" fitToWidth="1" horizontalDpi="600" verticalDpi="600" orientation="portrait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Usere</dc:creator>
  <cp:keywords/>
  <dc:description/>
  <cp:lastModifiedBy>Mamuka Jakhaia</cp:lastModifiedBy>
  <cp:lastPrinted>2013-11-21T13:03:32Z</cp:lastPrinted>
  <dcterms:created xsi:type="dcterms:W3CDTF">2013-10-10T07:32:43Z</dcterms:created>
  <dcterms:modified xsi:type="dcterms:W3CDTF">2018-07-31T08:02:53Z</dcterms:modified>
  <cp:category/>
  <cp:version/>
  <cp:contentType/>
  <cp:contentStatus/>
</cp:coreProperties>
</file>