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936" activeTab="1"/>
  </bookViews>
  <sheets>
    <sheet name="TOTAL" sheetId="1" r:id="rId1"/>
    <sheet name="1. ელექტროობა" sheetId="70" r:id="rId2"/>
    <sheet name="2. ვენტილაცია" sheetId="71" r:id="rId3"/>
    <sheet name="3. გათბობა-გაგრილება" sheetId="72" r:id="rId4"/>
    <sheet name="4. კანალიზაცია" sheetId="73" r:id="rId5"/>
    <sheet name="5. სახანძრო უსაფრთხოება" sheetId="74" r:id="rId6"/>
    <sheet name="6. სუსტი დენები" sheetId="75" r:id="rId7"/>
    <sheet name="7. დამატებითი სამუშაო" sheetId="76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'2. ვენტილაცია'!$A$13:$Q$145</definedName>
    <definedName name="_xlnm._FilterDatabase" localSheetId="5" hidden="1">'5. სახანძრო უსაფრთხოება'!$A$12:$S$149</definedName>
    <definedName name="euro" localSheetId="1">#REF!</definedName>
    <definedName name="euro" localSheetId="2">#REF!</definedName>
    <definedName name="euro" localSheetId="3">#REF!</definedName>
    <definedName name="euro" localSheetId="4">#REF!</definedName>
    <definedName name="euro" localSheetId="5">#REF!</definedName>
    <definedName name="euro" localSheetId="6">#REF!</definedName>
    <definedName name="euro" localSheetId="7">#REF!</definedName>
    <definedName name="euro">#REF!</definedName>
    <definedName name="euro1" localSheetId="6">#REF!</definedName>
    <definedName name="euro1" localSheetId="7">#REF!</definedName>
    <definedName name="euro1">#REF!</definedName>
    <definedName name="kurz" localSheetId="1">#REF!</definedName>
    <definedName name="kurz" localSheetId="2">#REF!</definedName>
    <definedName name="kurz" localSheetId="3">#REF!</definedName>
    <definedName name="kurz" localSheetId="4">#REF!</definedName>
    <definedName name="kurz" localSheetId="5">#REF!</definedName>
    <definedName name="kurz" localSheetId="6">#REF!</definedName>
    <definedName name="kurz" localSheetId="7">#REF!</definedName>
    <definedName name="kurz">#REF!</definedName>
    <definedName name="kurz1" localSheetId="6">#REF!</definedName>
    <definedName name="kurz1" localSheetId="7">#REF!</definedName>
    <definedName name="kurz1">#REF!</definedName>
    <definedName name="material" localSheetId="1">[1]Rekapitulace!$H$13</definedName>
    <definedName name="material" localSheetId="6">[1]Rekapitulace!$H$13</definedName>
    <definedName name="material" localSheetId="7">[1]Rekapitulace!$H$13</definedName>
    <definedName name="material">[2]Rekapitulace!$H$13</definedName>
    <definedName name="materials">[2]Rekapitulace!$H$13</definedName>
    <definedName name="montaz" localSheetId="1">[1]Rekapitulace!$G$13</definedName>
    <definedName name="montaz" localSheetId="6">[1]Rekapitulace!$G$13</definedName>
    <definedName name="montaz" localSheetId="7">[1]Rekapitulace!$G$13</definedName>
    <definedName name="montaz">[2]Rekapitulace!$G$13</definedName>
    <definedName name="montazs">[2]Rekapitulace!$G$13</definedName>
    <definedName name="_xlnm.Print_Area" localSheetId="1">'1. ელექტროობა'!$A$1:$Q$157</definedName>
    <definedName name="_xlnm.Print_Area" localSheetId="2">'2. ვენტილაცია'!$A$1:$O$6</definedName>
    <definedName name="_xlnm.Print_Area" localSheetId="3">'3. გათბობა-გაგრილება'!$A$1:$O$6</definedName>
    <definedName name="_xlnm.Print_Area" localSheetId="4">'4. კანალიზაცია'!$A$1:$O$4</definedName>
    <definedName name="_xlnm.Print_Area" localSheetId="5">'5. სახანძრო უსაფრთხოება'!$A$1:$O$6</definedName>
    <definedName name="_xlnm.Print_Area" localSheetId="6">'6. სუსტი დენები'!$A$1:$Q$81</definedName>
    <definedName name="_xlnm.Print_Area" localSheetId="7">'7. დამატებითი სამუშაო'!$A$1:$Q$18</definedName>
  </definedNames>
  <calcPr calcId="152511" concurrentCalc="0"/>
</workbook>
</file>

<file path=xl/calcChain.xml><?xml version="1.0" encoding="utf-8"?>
<calcChain xmlns="http://schemas.openxmlformats.org/spreadsheetml/2006/main">
  <c r="J151" i="74" l="1"/>
  <c r="G50" i="75"/>
  <c r="I50" i="75"/>
  <c r="J50" i="75"/>
  <c r="K50" i="75"/>
  <c r="G31" i="75"/>
  <c r="I31" i="75"/>
  <c r="J31" i="75"/>
  <c r="K31" i="75"/>
  <c r="J4" i="75"/>
  <c r="G136" i="71"/>
  <c r="I136" i="71"/>
  <c r="J136" i="71"/>
  <c r="G135" i="71"/>
  <c r="G134" i="71"/>
  <c r="G133" i="71"/>
  <c r="G132" i="71"/>
  <c r="G138" i="71"/>
  <c r="G139" i="71"/>
  <c r="G140" i="71"/>
  <c r="G141" i="71"/>
  <c r="G142" i="71"/>
  <c r="G14" i="71"/>
  <c r="G15" i="71"/>
  <c r="G16" i="71"/>
  <c r="G17" i="71"/>
  <c r="G18" i="71"/>
  <c r="J4" i="71"/>
  <c r="F19" i="71"/>
  <c r="G19" i="71"/>
  <c r="G20" i="71"/>
  <c r="G21" i="71"/>
  <c r="G23" i="71"/>
  <c r="G24" i="71"/>
  <c r="G25" i="71"/>
  <c r="G26" i="71"/>
  <c r="G27" i="71"/>
  <c r="G28" i="71"/>
  <c r="G29" i="71"/>
  <c r="G30" i="71"/>
  <c r="G31" i="71"/>
  <c r="G32" i="71"/>
  <c r="G33" i="71"/>
  <c r="G34" i="71"/>
  <c r="G35" i="71"/>
  <c r="G36" i="71"/>
  <c r="G37" i="71"/>
  <c r="F38" i="71"/>
  <c r="G38" i="71"/>
  <c r="G39" i="71"/>
  <c r="G40" i="71"/>
  <c r="G41" i="71"/>
  <c r="G42" i="71"/>
  <c r="G43" i="71"/>
  <c r="G44" i="71"/>
  <c r="G45" i="71"/>
  <c r="G46" i="71"/>
  <c r="G47" i="71"/>
  <c r="G48" i="71"/>
  <c r="G49" i="71"/>
  <c r="G50" i="71"/>
  <c r="G51" i="71"/>
  <c r="G52" i="71"/>
  <c r="G53" i="71"/>
  <c r="G54" i="71"/>
  <c r="G55" i="71"/>
  <c r="G56" i="71"/>
  <c r="G57" i="71"/>
  <c r="G58" i="71"/>
  <c r="G59" i="71"/>
  <c r="G60" i="71"/>
  <c r="G62" i="71"/>
  <c r="G63" i="71"/>
  <c r="G64" i="71"/>
  <c r="G65" i="71"/>
  <c r="G66" i="71"/>
  <c r="G67" i="71"/>
  <c r="G68" i="71"/>
  <c r="G69" i="71"/>
  <c r="G70" i="71"/>
  <c r="G71" i="71"/>
  <c r="G72" i="71"/>
  <c r="G73" i="71"/>
  <c r="G74" i="71"/>
  <c r="G75" i="71"/>
  <c r="G76" i="71"/>
  <c r="G77" i="71"/>
  <c r="G78" i="71"/>
  <c r="G79" i="71"/>
  <c r="G80" i="71"/>
  <c r="G81" i="71"/>
  <c r="G82" i="71"/>
  <c r="G83" i="71"/>
  <c r="G84" i="71"/>
  <c r="G85" i="71"/>
  <c r="G86" i="71"/>
  <c r="G87" i="71"/>
  <c r="G88" i="71"/>
  <c r="G89" i="71"/>
  <c r="G90" i="71"/>
  <c r="G91" i="71"/>
  <c r="G92" i="71"/>
  <c r="G93" i="71"/>
  <c r="G94" i="71"/>
  <c r="G95" i="71"/>
  <c r="G96" i="71"/>
  <c r="G97" i="71"/>
  <c r="G98" i="71"/>
  <c r="G99" i="71"/>
  <c r="G100" i="71"/>
  <c r="G101" i="71"/>
  <c r="G102" i="71"/>
  <c r="G103" i="71"/>
  <c r="G105" i="71"/>
  <c r="G106" i="71"/>
  <c r="G107" i="71"/>
  <c r="G108" i="71"/>
  <c r="G109" i="71"/>
  <c r="G110" i="71"/>
  <c r="G111" i="71"/>
  <c r="G112" i="71"/>
  <c r="G113" i="71"/>
  <c r="G114" i="71"/>
  <c r="G115" i="71"/>
  <c r="G116" i="71"/>
  <c r="G117" i="71"/>
  <c r="G118" i="71"/>
  <c r="G119" i="71"/>
  <c r="G120" i="71"/>
  <c r="G121" i="71"/>
  <c r="G122" i="71"/>
  <c r="G123" i="71"/>
  <c r="G124" i="71"/>
  <c r="G125" i="71"/>
  <c r="G126" i="71"/>
  <c r="G127" i="71"/>
  <c r="G128" i="71"/>
  <c r="G129" i="71"/>
  <c r="G131" i="71"/>
  <c r="G137" i="71"/>
  <c r="G143" i="71"/>
  <c r="G144" i="71"/>
  <c r="J145" i="71"/>
  <c r="I135" i="71"/>
  <c r="J135" i="71"/>
  <c r="I134" i="71"/>
  <c r="J134" i="71"/>
  <c r="I133" i="71"/>
  <c r="J133" i="71"/>
  <c r="I132" i="71"/>
  <c r="J132" i="71"/>
  <c r="I138" i="71"/>
  <c r="J138" i="71"/>
  <c r="I139" i="71"/>
  <c r="J139" i="71"/>
  <c r="I140" i="71"/>
  <c r="J140" i="71"/>
  <c r="I141" i="71"/>
  <c r="J141" i="71"/>
  <c r="I142" i="71"/>
  <c r="J142" i="71"/>
  <c r="I14" i="71"/>
  <c r="J14" i="71"/>
  <c r="I15" i="71"/>
  <c r="J15" i="71"/>
  <c r="I16" i="71"/>
  <c r="J16" i="71"/>
  <c r="I17" i="71"/>
  <c r="J17" i="71"/>
  <c r="I18" i="71"/>
  <c r="J18" i="71"/>
  <c r="H19" i="71"/>
  <c r="I19" i="71"/>
  <c r="J19" i="71"/>
  <c r="I20" i="71"/>
  <c r="J20" i="71"/>
  <c r="I21" i="71"/>
  <c r="J21" i="71"/>
  <c r="I22" i="71"/>
  <c r="J22" i="71"/>
  <c r="I23" i="71"/>
  <c r="J23" i="71"/>
  <c r="I24" i="71"/>
  <c r="J24" i="71"/>
  <c r="I25" i="71"/>
  <c r="J25" i="71"/>
  <c r="I26" i="71"/>
  <c r="J26" i="71"/>
  <c r="I27" i="71"/>
  <c r="J27" i="71"/>
  <c r="I28" i="71"/>
  <c r="J28" i="71"/>
  <c r="I29" i="71"/>
  <c r="J29" i="71"/>
  <c r="I30" i="71"/>
  <c r="J30" i="71"/>
  <c r="I31" i="71"/>
  <c r="J31" i="71"/>
  <c r="I32" i="71"/>
  <c r="J32" i="71"/>
  <c r="I33" i="71"/>
  <c r="J33" i="71"/>
  <c r="I34" i="71"/>
  <c r="J34" i="71"/>
  <c r="I35" i="71"/>
  <c r="J35" i="71"/>
  <c r="I36" i="71"/>
  <c r="J36" i="71"/>
  <c r="I37" i="71"/>
  <c r="J37" i="71"/>
  <c r="H38" i="71"/>
  <c r="I38" i="71"/>
  <c r="J38" i="71"/>
  <c r="I39" i="71"/>
  <c r="J39" i="71"/>
  <c r="I40" i="71"/>
  <c r="J40" i="71"/>
  <c r="I41" i="71"/>
  <c r="J41" i="71"/>
  <c r="I42" i="71"/>
  <c r="J42" i="71"/>
  <c r="I43" i="71"/>
  <c r="J43" i="71"/>
  <c r="I44" i="71"/>
  <c r="J44" i="71"/>
  <c r="I45" i="71"/>
  <c r="J45" i="71"/>
  <c r="I46" i="71"/>
  <c r="J46" i="71"/>
  <c r="I47" i="71"/>
  <c r="J47" i="71"/>
  <c r="I48" i="71"/>
  <c r="J48" i="71"/>
  <c r="I49" i="71"/>
  <c r="J49" i="71"/>
  <c r="I50" i="71"/>
  <c r="J50" i="71"/>
  <c r="I51" i="71"/>
  <c r="J51" i="71"/>
  <c r="I52" i="71"/>
  <c r="J52" i="71"/>
  <c r="I53" i="71"/>
  <c r="J53" i="71"/>
  <c r="I54" i="71"/>
  <c r="J54" i="71"/>
  <c r="I55" i="71"/>
  <c r="J55" i="71"/>
  <c r="I56" i="71"/>
  <c r="J56" i="71"/>
  <c r="I57" i="71"/>
  <c r="J57" i="71"/>
  <c r="I58" i="71"/>
  <c r="J58" i="71"/>
  <c r="I59" i="71"/>
  <c r="J59" i="71"/>
  <c r="I60" i="71"/>
  <c r="J60" i="71"/>
  <c r="I62" i="71"/>
  <c r="J62" i="71"/>
  <c r="I63" i="71"/>
  <c r="J63" i="71"/>
  <c r="I64" i="71"/>
  <c r="J64" i="71"/>
  <c r="I65" i="71"/>
  <c r="J65" i="71"/>
  <c r="I66" i="71"/>
  <c r="J66" i="71"/>
  <c r="I67" i="71"/>
  <c r="J67" i="71"/>
  <c r="I68" i="71"/>
  <c r="J68" i="71"/>
  <c r="I69" i="71"/>
  <c r="J69" i="71"/>
  <c r="I70" i="71"/>
  <c r="J70" i="71"/>
  <c r="I71" i="71"/>
  <c r="J71" i="71"/>
  <c r="I72" i="71"/>
  <c r="J72" i="71"/>
  <c r="I73" i="71"/>
  <c r="J73" i="71"/>
  <c r="I74" i="71"/>
  <c r="J74" i="71"/>
  <c r="I75" i="71"/>
  <c r="J75" i="71"/>
  <c r="I76" i="71"/>
  <c r="J76" i="71"/>
  <c r="I77" i="71"/>
  <c r="J77" i="71"/>
  <c r="I78" i="71"/>
  <c r="J78" i="71"/>
  <c r="I79" i="71"/>
  <c r="J79" i="71"/>
  <c r="I80" i="71"/>
  <c r="J80" i="71"/>
  <c r="I81" i="71"/>
  <c r="J81" i="71"/>
  <c r="I82" i="71"/>
  <c r="J82" i="71"/>
  <c r="I83" i="71"/>
  <c r="J83" i="71"/>
  <c r="I84" i="71"/>
  <c r="J84" i="71"/>
  <c r="I85" i="71"/>
  <c r="J85" i="71"/>
  <c r="I86" i="71"/>
  <c r="J86" i="71"/>
  <c r="I87" i="71"/>
  <c r="J87" i="71"/>
  <c r="I88" i="71"/>
  <c r="J88" i="71"/>
  <c r="I89" i="71"/>
  <c r="J89" i="71"/>
  <c r="I90" i="71"/>
  <c r="J90" i="71"/>
  <c r="I91" i="71"/>
  <c r="J91" i="71"/>
  <c r="I92" i="71"/>
  <c r="J92" i="71"/>
  <c r="I93" i="71"/>
  <c r="J93" i="71"/>
  <c r="I94" i="71"/>
  <c r="J94" i="71"/>
  <c r="I95" i="71"/>
  <c r="J95" i="71"/>
  <c r="I96" i="71"/>
  <c r="J96" i="71"/>
  <c r="I97" i="71"/>
  <c r="J97" i="71"/>
  <c r="I98" i="71"/>
  <c r="J98" i="71"/>
  <c r="I99" i="71"/>
  <c r="J99" i="71"/>
  <c r="I100" i="71"/>
  <c r="J100" i="71"/>
  <c r="I101" i="71"/>
  <c r="J101" i="71"/>
  <c r="I102" i="71"/>
  <c r="J102" i="71"/>
  <c r="I103" i="71"/>
  <c r="J103" i="71"/>
  <c r="I105" i="71"/>
  <c r="J105" i="71"/>
  <c r="I106" i="71"/>
  <c r="J106" i="71"/>
  <c r="I107" i="71"/>
  <c r="J107" i="71"/>
  <c r="I108" i="71"/>
  <c r="J108" i="71"/>
  <c r="I109" i="71"/>
  <c r="J109" i="71"/>
  <c r="I110" i="71"/>
  <c r="J110" i="71"/>
  <c r="I111" i="71"/>
  <c r="J111" i="71"/>
  <c r="I112" i="71"/>
  <c r="J112" i="71"/>
  <c r="I113" i="71"/>
  <c r="J113" i="71"/>
  <c r="I114" i="71"/>
  <c r="J114" i="71"/>
  <c r="I115" i="71"/>
  <c r="J115" i="71"/>
  <c r="I116" i="71"/>
  <c r="J116" i="71"/>
  <c r="I117" i="71"/>
  <c r="J117" i="71"/>
  <c r="I118" i="71"/>
  <c r="J118" i="71"/>
  <c r="I119" i="71"/>
  <c r="J119" i="71"/>
  <c r="I120" i="71"/>
  <c r="J120" i="71"/>
  <c r="I121" i="71"/>
  <c r="J121" i="71"/>
  <c r="I122" i="71"/>
  <c r="J122" i="71"/>
  <c r="I123" i="71"/>
  <c r="J123" i="71"/>
  <c r="I124" i="71"/>
  <c r="J124" i="71"/>
  <c r="I125" i="71"/>
  <c r="J125" i="71"/>
  <c r="I126" i="71"/>
  <c r="J126" i="71"/>
  <c r="I127" i="71"/>
  <c r="J127" i="71"/>
  <c r="I128" i="71"/>
  <c r="J128" i="71"/>
  <c r="I129" i="71"/>
  <c r="J129" i="71"/>
  <c r="I130" i="71"/>
  <c r="J130" i="71"/>
  <c r="I131" i="71"/>
  <c r="J131" i="71"/>
  <c r="I137" i="71"/>
  <c r="J137" i="71"/>
  <c r="I143" i="71"/>
  <c r="J143" i="71"/>
  <c r="J147" i="71"/>
  <c r="J149" i="71"/>
  <c r="J150" i="71"/>
  <c r="J152" i="71"/>
  <c r="J153" i="71"/>
  <c r="J155" i="71"/>
  <c r="J156" i="71"/>
  <c r="J4" i="72"/>
  <c r="J3" i="73"/>
  <c r="F44" i="73"/>
  <c r="G44" i="73"/>
  <c r="F45" i="73"/>
  <c r="G45" i="73"/>
  <c r="F57" i="73"/>
  <c r="G57" i="73"/>
  <c r="F58" i="73"/>
  <c r="G58" i="73"/>
  <c r="F59" i="73"/>
  <c r="G59" i="73"/>
  <c r="F98" i="73"/>
  <c r="G98" i="73"/>
  <c r="F99" i="73"/>
  <c r="G99" i="73"/>
  <c r="F100" i="73"/>
  <c r="G100" i="73"/>
  <c r="G26" i="73"/>
  <c r="G27" i="73"/>
  <c r="G28" i="73"/>
  <c r="G81" i="73"/>
  <c r="G80" i="73"/>
  <c r="G36" i="73"/>
  <c r="G37" i="73"/>
  <c r="G35" i="73"/>
  <c r="G34" i="73"/>
  <c r="G33" i="73"/>
  <c r="G32" i="73"/>
  <c r="G31" i="73"/>
  <c r="G30" i="73"/>
  <c r="G29" i="73"/>
  <c r="G102" i="73"/>
  <c r="H44" i="73"/>
  <c r="I44" i="73"/>
  <c r="J44" i="73"/>
  <c r="H45" i="73"/>
  <c r="I45" i="73"/>
  <c r="J45" i="73"/>
  <c r="J57" i="73"/>
  <c r="J58" i="73"/>
  <c r="J59" i="73"/>
  <c r="J98" i="73"/>
  <c r="J99" i="73"/>
  <c r="J100" i="73"/>
  <c r="J26" i="73"/>
  <c r="I27" i="73"/>
  <c r="J27" i="73"/>
  <c r="I28" i="73"/>
  <c r="J28" i="73"/>
  <c r="J81" i="73"/>
  <c r="J80" i="73"/>
  <c r="J36" i="73"/>
  <c r="I37" i="73"/>
  <c r="J37" i="73"/>
  <c r="J35" i="73"/>
  <c r="J34" i="73"/>
  <c r="J33" i="73"/>
  <c r="J32" i="73"/>
  <c r="J31" i="73"/>
  <c r="J30" i="73"/>
  <c r="J29" i="73"/>
  <c r="J105" i="73"/>
  <c r="J107" i="73"/>
  <c r="G13" i="70"/>
  <c r="I13" i="70"/>
  <c r="J13" i="70"/>
  <c r="G14" i="70"/>
  <c r="I14" i="70"/>
  <c r="J14" i="70"/>
  <c r="G15" i="70"/>
  <c r="I15" i="70"/>
  <c r="J15" i="70"/>
  <c r="G16" i="70"/>
  <c r="I16" i="70"/>
  <c r="J16" i="70"/>
  <c r="G17" i="70"/>
  <c r="I17" i="70"/>
  <c r="J17" i="70"/>
  <c r="G18" i="70"/>
  <c r="I18" i="70"/>
  <c r="J18" i="70"/>
  <c r="G19" i="70"/>
  <c r="I19" i="70"/>
  <c r="J19" i="70"/>
  <c r="G20" i="70"/>
  <c r="I20" i="70"/>
  <c r="J20" i="70"/>
  <c r="G21" i="70"/>
  <c r="I21" i="70"/>
  <c r="J21" i="70"/>
  <c r="G22" i="70"/>
  <c r="I22" i="70"/>
  <c r="J22" i="70"/>
  <c r="G23" i="70"/>
  <c r="I23" i="70"/>
  <c r="J23" i="70"/>
  <c r="G24" i="70"/>
  <c r="I24" i="70"/>
  <c r="J24" i="70"/>
  <c r="G25" i="70"/>
  <c r="I25" i="70"/>
  <c r="J25" i="70"/>
  <c r="G26" i="70"/>
  <c r="I26" i="70"/>
  <c r="J26" i="70"/>
  <c r="G27" i="70"/>
  <c r="I27" i="70"/>
  <c r="J27" i="70"/>
  <c r="G28" i="70"/>
  <c r="I28" i="70"/>
  <c r="J28" i="70"/>
  <c r="G29" i="70"/>
  <c r="I29" i="70"/>
  <c r="J29" i="70"/>
  <c r="G30" i="70"/>
  <c r="I30" i="70"/>
  <c r="J30" i="70"/>
  <c r="G31" i="70"/>
  <c r="I31" i="70"/>
  <c r="J31" i="70"/>
  <c r="G32" i="70"/>
  <c r="I32" i="70"/>
  <c r="J32" i="70"/>
  <c r="G33" i="70"/>
  <c r="I33" i="70"/>
  <c r="J33" i="70"/>
  <c r="G34" i="70"/>
  <c r="I34" i="70"/>
  <c r="J34" i="70"/>
  <c r="G35" i="70"/>
  <c r="I35" i="70"/>
  <c r="J35" i="70"/>
  <c r="G36" i="70"/>
  <c r="I36" i="70"/>
  <c r="J36" i="70"/>
  <c r="G37" i="70"/>
  <c r="I37" i="70"/>
  <c r="J37" i="70"/>
  <c r="G38" i="70"/>
  <c r="I38" i="70"/>
  <c r="J38" i="70"/>
  <c r="G39" i="70"/>
  <c r="I39" i="70"/>
  <c r="J39" i="70"/>
  <c r="G40" i="70"/>
  <c r="I40" i="70"/>
  <c r="J40" i="70"/>
  <c r="G41" i="70"/>
  <c r="I41" i="70"/>
  <c r="J41" i="70"/>
  <c r="G42" i="70"/>
  <c r="I42" i="70"/>
  <c r="J42" i="70"/>
  <c r="G43" i="70"/>
  <c r="I43" i="70"/>
  <c r="J43" i="70"/>
  <c r="G44" i="70"/>
  <c r="I44" i="70"/>
  <c r="J44" i="70"/>
  <c r="G45" i="70"/>
  <c r="I45" i="70"/>
  <c r="J45" i="70"/>
  <c r="G46" i="70"/>
  <c r="I46" i="70"/>
  <c r="J46" i="70"/>
  <c r="G47" i="70"/>
  <c r="I47" i="70"/>
  <c r="J47" i="70"/>
  <c r="G48" i="70"/>
  <c r="I48" i="70"/>
  <c r="J48" i="70"/>
  <c r="G49" i="70"/>
  <c r="I49" i="70"/>
  <c r="J49" i="70"/>
  <c r="G50" i="70"/>
  <c r="I50" i="70"/>
  <c r="J50" i="70"/>
  <c r="G51" i="70"/>
  <c r="I51" i="70"/>
  <c r="J51" i="70"/>
  <c r="G52" i="70"/>
  <c r="I52" i="70"/>
  <c r="J52" i="70"/>
  <c r="G53" i="70"/>
  <c r="I53" i="70"/>
  <c r="J53" i="70"/>
  <c r="G54" i="70"/>
  <c r="I54" i="70"/>
  <c r="J54" i="70"/>
  <c r="G55" i="70"/>
  <c r="I55" i="70"/>
  <c r="J55" i="70"/>
  <c r="G56" i="70"/>
  <c r="I56" i="70"/>
  <c r="J56" i="70"/>
  <c r="G57" i="70"/>
  <c r="I57" i="70"/>
  <c r="J57" i="70"/>
  <c r="G58" i="70"/>
  <c r="I58" i="70"/>
  <c r="J58" i="70"/>
  <c r="G59" i="70"/>
  <c r="I59" i="70"/>
  <c r="J59" i="70"/>
  <c r="G60" i="70"/>
  <c r="I60" i="70"/>
  <c r="J60" i="70"/>
  <c r="G61" i="70"/>
  <c r="I61" i="70"/>
  <c r="J61" i="70"/>
  <c r="G62" i="70"/>
  <c r="I62" i="70"/>
  <c r="J62" i="70"/>
  <c r="G63" i="70"/>
  <c r="I63" i="70"/>
  <c r="J63" i="70"/>
  <c r="G64" i="70"/>
  <c r="I64" i="70"/>
  <c r="J64" i="70"/>
  <c r="G65" i="70"/>
  <c r="I65" i="70"/>
  <c r="J65" i="70"/>
  <c r="G67" i="70"/>
  <c r="I67" i="70"/>
  <c r="J67" i="70"/>
  <c r="G72" i="70"/>
  <c r="I72" i="70"/>
  <c r="J72" i="70"/>
  <c r="G76" i="70"/>
  <c r="I76" i="70"/>
  <c r="J76" i="70"/>
  <c r="G83" i="70"/>
  <c r="I83" i="70"/>
  <c r="J83" i="70"/>
  <c r="G91" i="70"/>
  <c r="I91" i="70"/>
  <c r="J91" i="70"/>
  <c r="G100" i="70"/>
  <c r="I100" i="70"/>
  <c r="J100" i="70"/>
  <c r="G104" i="70"/>
  <c r="I104" i="70"/>
  <c r="J104" i="70"/>
  <c r="G108" i="70"/>
  <c r="I108" i="70"/>
  <c r="J108" i="70"/>
  <c r="G117" i="70"/>
  <c r="I117" i="70"/>
  <c r="J117" i="70"/>
  <c r="G123" i="70"/>
  <c r="I123" i="70"/>
  <c r="J123" i="70"/>
  <c r="G127" i="70"/>
  <c r="I127" i="70"/>
  <c r="J127" i="70"/>
  <c r="G131" i="70"/>
  <c r="I131" i="70"/>
  <c r="J131" i="70"/>
  <c r="G138" i="70"/>
  <c r="I138" i="70"/>
  <c r="J138" i="70"/>
  <c r="G146" i="70"/>
  <c r="I146" i="70"/>
  <c r="J146" i="70"/>
  <c r="G152" i="70"/>
  <c r="I152" i="70"/>
  <c r="J152" i="70"/>
  <c r="G159" i="70"/>
  <c r="I159" i="70"/>
  <c r="J159" i="70"/>
  <c r="G165" i="70"/>
  <c r="I165" i="70"/>
  <c r="J165" i="70"/>
  <c r="G172" i="70"/>
  <c r="I172" i="70"/>
  <c r="J172" i="70"/>
  <c r="G177" i="70"/>
  <c r="I177" i="70"/>
  <c r="J177" i="70"/>
  <c r="G184" i="70"/>
  <c r="I184" i="70"/>
  <c r="J184" i="70"/>
  <c r="G187" i="70"/>
  <c r="I187" i="70"/>
  <c r="J187" i="70"/>
  <c r="G194" i="70"/>
  <c r="I194" i="70"/>
  <c r="J194" i="70"/>
  <c r="G201" i="70"/>
  <c r="I201" i="70"/>
  <c r="J201" i="70"/>
  <c r="G207" i="70"/>
  <c r="I207" i="70"/>
  <c r="J207" i="70"/>
  <c r="G212" i="70"/>
  <c r="I212" i="70"/>
  <c r="J212" i="70"/>
  <c r="G218" i="70"/>
  <c r="I218" i="70"/>
  <c r="J218" i="70"/>
  <c r="G223" i="70"/>
  <c r="I223" i="70"/>
  <c r="J223" i="70"/>
  <c r="G230" i="70"/>
  <c r="I230" i="70"/>
  <c r="J230" i="70"/>
  <c r="G235" i="70"/>
  <c r="I235" i="70"/>
  <c r="J235" i="70"/>
  <c r="G240" i="70"/>
  <c r="I240" i="70"/>
  <c r="J240" i="70"/>
  <c r="G244" i="70"/>
  <c r="I244" i="70"/>
  <c r="J244" i="70"/>
  <c r="G251" i="70"/>
  <c r="I251" i="70"/>
  <c r="J251" i="70"/>
  <c r="G259" i="70"/>
  <c r="I259" i="70"/>
  <c r="J259" i="70"/>
  <c r="G263" i="70"/>
  <c r="I263" i="70"/>
  <c r="J263" i="70"/>
  <c r="G267" i="70"/>
  <c r="I267" i="70"/>
  <c r="J267" i="70"/>
  <c r="G271" i="70"/>
  <c r="I271" i="70"/>
  <c r="J271" i="70"/>
  <c r="G275" i="70"/>
  <c r="I275" i="70"/>
  <c r="J275" i="70"/>
  <c r="E280" i="70"/>
  <c r="G280" i="70"/>
  <c r="I280" i="70"/>
  <c r="J280" i="70"/>
  <c r="E281" i="70"/>
  <c r="G281" i="70"/>
  <c r="I281" i="70"/>
  <c r="J281" i="70"/>
  <c r="E282" i="70"/>
  <c r="G282" i="70"/>
  <c r="I282" i="70"/>
  <c r="J282" i="70"/>
  <c r="E283" i="70"/>
  <c r="G283" i="70"/>
  <c r="I283" i="70"/>
  <c r="J283" i="70"/>
  <c r="E284" i="70"/>
  <c r="G284" i="70"/>
  <c r="I284" i="70"/>
  <c r="J284" i="70"/>
  <c r="E285" i="70"/>
  <c r="G285" i="70"/>
  <c r="I285" i="70"/>
  <c r="J285" i="70"/>
  <c r="E286" i="70"/>
  <c r="G286" i="70"/>
  <c r="I286" i="70"/>
  <c r="J286" i="70"/>
  <c r="E287" i="70"/>
  <c r="G287" i="70"/>
  <c r="I287" i="70"/>
  <c r="J287" i="70"/>
  <c r="E288" i="70"/>
  <c r="G288" i="70"/>
  <c r="I288" i="70"/>
  <c r="J288" i="70"/>
  <c r="E289" i="70"/>
  <c r="G289" i="70"/>
  <c r="I289" i="70"/>
  <c r="J289" i="70"/>
  <c r="E290" i="70"/>
  <c r="G290" i="70"/>
  <c r="I290" i="70"/>
  <c r="J290" i="70"/>
  <c r="G291" i="70"/>
  <c r="I291" i="70"/>
  <c r="J291" i="70"/>
  <c r="G292" i="70"/>
  <c r="J4" i="70"/>
  <c r="I292" i="70"/>
  <c r="J292" i="70"/>
  <c r="G293" i="70"/>
  <c r="J294" i="70"/>
  <c r="J296" i="70"/>
  <c r="J298" i="70"/>
  <c r="J299" i="70"/>
  <c r="J301" i="70"/>
  <c r="J302" i="70"/>
  <c r="J304" i="70"/>
  <c r="J305" i="70"/>
  <c r="I293" i="70"/>
  <c r="K292" i="70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48" i="70"/>
  <c r="A49" i="70"/>
  <c r="A50" i="70"/>
  <c r="A51" i="70"/>
  <c r="A52" i="70"/>
  <c r="A53" i="70"/>
  <c r="A54" i="70"/>
  <c r="A55" i="70"/>
  <c r="A56" i="70"/>
  <c r="A57" i="70"/>
  <c r="A58" i="70"/>
  <c r="A59" i="70"/>
  <c r="A60" i="70"/>
  <c r="A61" i="70"/>
  <c r="A62" i="70"/>
  <c r="A63" i="70"/>
  <c r="A64" i="70"/>
  <c r="A65" i="70"/>
  <c r="A67" i="70"/>
  <c r="A68" i="70"/>
  <c r="A69" i="70"/>
  <c r="A70" i="70"/>
  <c r="A72" i="70"/>
  <c r="A73" i="70"/>
  <c r="A74" i="70"/>
  <c r="A76" i="70"/>
  <c r="A77" i="70"/>
  <c r="A78" i="70"/>
  <c r="A79" i="70"/>
  <c r="A80" i="70"/>
  <c r="A81" i="70"/>
  <c r="A83" i="70"/>
  <c r="A84" i="70"/>
  <c r="A85" i="70"/>
  <c r="A86" i="70"/>
  <c r="A87" i="70"/>
  <c r="A88" i="70"/>
  <c r="A89" i="70"/>
  <c r="A91" i="70"/>
  <c r="A92" i="70"/>
  <c r="A93" i="70"/>
  <c r="A94" i="70"/>
  <c r="A95" i="70"/>
  <c r="A96" i="70"/>
  <c r="A97" i="70"/>
  <c r="A98" i="70"/>
  <c r="A100" i="70"/>
  <c r="A101" i="70"/>
  <c r="A102" i="70"/>
  <c r="A104" i="70"/>
  <c r="A105" i="70"/>
  <c r="A106" i="70"/>
  <c r="A108" i="70"/>
  <c r="A109" i="70"/>
  <c r="A110" i="70"/>
  <c r="A111" i="70"/>
  <c r="A112" i="70"/>
  <c r="A113" i="70"/>
  <c r="A114" i="70"/>
  <c r="A115" i="70"/>
  <c r="A117" i="70"/>
  <c r="A118" i="70"/>
  <c r="A119" i="70"/>
  <c r="A120" i="70"/>
  <c r="A121" i="70"/>
  <c r="A123" i="70"/>
  <c r="A124" i="70"/>
  <c r="A125" i="70"/>
  <c r="A127" i="70"/>
  <c r="A128" i="70"/>
  <c r="A129" i="70"/>
  <c r="A131" i="70"/>
  <c r="A132" i="70"/>
  <c r="A133" i="70"/>
  <c r="A134" i="70"/>
  <c r="A135" i="70"/>
  <c r="A136" i="70"/>
  <c r="A138" i="70"/>
  <c r="A139" i="70"/>
  <c r="A140" i="70"/>
  <c r="A141" i="70"/>
  <c r="A142" i="70"/>
  <c r="A143" i="70"/>
  <c r="A144" i="70"/>
  <c r="A146" i="70"/>
  <c r="A147" i="70"/>
  <c r="A148" i="70"/>
  <c r="A149" i="70"/>
  <c r="A150" i="70"/>
  <c r="A152" i="70"/>
  <c r="A153" i="70"/>
  <c r="A154" i="70"/>
  <c r="A155" i="70"/>
  <c r="A156" i="70"/>
  <c r="A157" i="70"/>
  <c r="A159" i="70"/>
  <c r="A160" i="70"/>
  <c r="A161" i="70"/>
  <c r="A162" i="70"/>
  <c r="A163" i="70"/>
  <c r="A165" i="70"/>
  <c r="A166" i="70"/>
  <c r="A167" i="70"/>
  <c r="A168" i="70"/>
  <c r="A169" i="70"/>
  <c r="A170" i="70"/>
  <c r="A172" i="70"/>
  <c r="A173" i="70"/>
  <c r="A174" i="70"/>
  <c r="A175" i="70"/>
  <c r="A177" i="70"/>
  <c r="A178" i="70"/>
  <c r="A179" i="70"/>
  <c r="A180" i="70"/>
  <c r="A181" i="70"/>
  <c r="A182" i="70"/>
  <c r="A184" i="70"/>
  <c r="A185" i="70"/>
  <c r="A187" i="70"/>
  <c r="A188" i="70"/>
  <c r="A189" i="70"/>
  <c r="A190" i="70"/>
  <c r="A191" i="70"/>
  <c r="A192" i="70"/>
  <c r="A194" i="70"/>
  <c r="A195" i="70"/>
  <c r="A196" i="70"/>
  <c r="A197" i="70"/>
  <c r="A198" i="70"/>
  <c r="A199" i="70"/>
  <c r="A201" i="70"/>
  <c r="A202" i="70"/>
  <c r="A203" i="70"/>
  <c r="A204" i="70"/>
  <c r="A205" i="70"/>
  <c r="A207" i="70"/>
  <c r="A208" i="70"/>
  <c r="A209" i="70"/>
  <c r="A210" i="70"/>
  <c r="A212" i="70"/>
  <c r="A213" i="70"/>
  <c r="A214" i="70"/>
  <c r="A215" i="70"/>
  <c r="A216" i="70"/>
  <c r="A218" i="70"/>
  <c r="A219" i="70"/>
  <c r="A220" i="70"/>
  <c r="A221" i="70"/>
  <c r="A223" i="70"/>
  <c r="A224" i="70"/>
  <c r="A225" i="70"/>
  <c r="A226" i="70"/>
  <c r="A227" i="70"/>
  <c r="A228" i="70"/>
  <c r="A230" i="70"/>
  <c r="A231" i="70"/>
  <c r="A232" i="70"/>
  <c r="A233" i="70"/>
  <c r="A235" i="70"/>
  <c r="A236" i="70"/>
  <c r="A237" i="70"/>
  <c r="A238" i="70"/>
  <c r="A240" i="70"/>
  <c r="A241" i="70"/>
  <c r="A242" i="70"/>
  <c r="A244" i="70"/>
  <c r="A245" i="70"/>
  <c r="A246" i="70"/>
  <c r="A247" i="70"/>
  <c r="A248" i="70"/>
  <c r="A249" i="70"/>
  <c r="A251" i="70"/>
  <c r="A252" i="70"/>
  <c r="A253" i="70"/>
  <c r="A254" i="70"/>
  <c r="A255" i="70"/>
  <c r="A256" i="70"/>
  <c r="A257" i="70"/>
  <c r="A259" i="70"/>
  <c r="A260" i="70"/>
  <c r="A261" i="70"/>
  <c r="A263" i="70"/>
  <c r="A264" i="70"/>
  <c r="A265" i="70"/>
  <c r="A267" i="70"/>
  <c r="A268" i="70"/>
  <c r="A269" i="70"/>
  <c r="A271" i="70"/>
  <c r="A272" i="70"/>
  <c r="A273" i="70"/>
  <c r="A275" i="70"/>
  <c r="A276" i="70"/>
  <c r="A277" i="70"/>
  <c r="A278" i="70"/>
  <c r="A279" i="70"/>
  <c r="A280" i="70"/>
  <c r="A281" i="70"/>
  <c r="A282" i="70"/>
  <c r="A283" i="70"/>
  <c r="A284" i="70"/>
  <c r="A285" i="70"/>
  <c r="A286" i="70"/>
  <c r="A287" i="70"/>
  <c r="A288" i="70"/>
  <c r="A289" i="70"/>
  <c r="A290" i="70"/>
  <c r="A291" i="70"/>
  <c r="A292" i="70"/>
  <c r="K291" i="70"/>
  <c r="K290" i="70"/>
  <c r="K289" i="70"/>
  <c r="K288" i="70"/>
  <c r="K287" i="70"/>
  <c r="K286" i="70"/>
  <c r="K285" i="70"/>
  <c r="K284" i="70"/>
  <c r="K283" i="70"/>
  <c r="K282" i="70"/>
  <c r="K281" i="70"/>
  <c r="K280" i="70"/>
  <c r="K279" i="70"/>
  <c r="K278" i="70"/>
  <c r="K277" i="70"/>
  <c r="K276" i="70"/>
  <c r="K275" i="70"/>
  <c r="K273" i="70"/>
  <c r="K272" i="70"/>
  <c r="K271" i="70"/>
  <c r="K269" i="70"/>
  <c r="K268" i="70"/>
  <c r="K267" i="70"/>
  <c r="K265" i="70"/>
  <c r="K264" i="70"/>
  <c r="K263" i="70"/>
  <c r="K261" i="70"/>
  <c r="K260" i="70"/>
  <c r="K259" i="70"/>
  <c r="K257" i="70"/>
  <c r="K256" i="70"/>
  <c r="K255" i="70"/>
  <c r="K254" i="70"/>
  <c r="K253" i="70"/>
  <c r="K252" i="70"/>
  <c r="K251" i="70"/>
  <c r="K249" i="70"/>
  <c r="K248" i="70"/>
  <c r="K247" i="70"/>
  <c r="K246" i="70"/>
  <c r="K245" i="70"/>
  <c r="K244" i="70"/>
  <c r="K242" i="70"/>
  <c r="K241" i="70"/>
  <c r="K240" i="70"/>
  <c r="K238" i="70"/>
  <c r="K237" i="70"/>
  <c r="K236" i="70"/>
  <c r="K235" i="70"/>
  <c r="K233" i="70"/>
  <c r="K232" i="70"/>
  <c r="K231" i="70"/>
  <c r="K230" i="70"/>
  <c r="K228" i="70"/>
  <c r="K227" i="70"/>
  <c r="K226" i="70"/>
  <c r="K225" i="70"/>
  <c r="K224" i="70"/>
  <c r="K223" i="70"/>
  <c r="K221" i="70"/>
  <c r="K220" i="70"/>
  <c r="K219" i="70"/>
  <c r="K218" i="70"/>
  <c r="K216" i="70"/>
  <c r="K215" i="70"/>
  <c r="K214" i="70"/>
  <c r="K213" i="70"/>
  <c r="K212" i="70"/>
  <c r="K210" i="70"/>
  <c r="K209" i="70"/>
  <c r="K208" i="70"/>
  <c r="K207" i="70"/>
  <c r="K205" i="70"/>
  <c r="K204" i="70"/>
  <c r="K203" i="70"/>
  <c r="K202" i="70"/>
  <c r="K201" i="70"/>
  <c r="K199" i="70"/>
  <c r="K198" i="70"/>
  <c r="K197" i="70"/>
  <c r="K196" i="70"/>
  <c r="K195" i="70"/>
  <c r="K194" i="70"/>
  <c r="K192" i="70"/>
  <c r="K191" i="70"/>
  <c r="K190" i="70"/>
  <c r="K189" i="70"/>
  <c r="K188" i="70"/>
  <c r="K187" i="70"/>
  <c r="K185" i="70"/>
  <c r="K184" i="70"/>
  <c r="K182" i="70"/>
  <c r="K181" i="70"/>
  <c r="K180" i="70"/>
  <c r="K179" i="70"/>
  <c r="K178" i="70"/>
  <c r="K177" i="70"/>
  <c r="K175" i="70"/>
  <c r="K174" i="70"/>
  <c r="K173" i="70"/>
  <c r="K172" i="70"/>
  <c r="K170" i="70"/>
  <c r="K169" i="70"/>
  <c r="K168" i="70"/>
  <c r="K167" i="70"/>
  <c r="K166" i="70"/>
  <c r="K165" i="70"/>
  <c r="K163" i="70"/>
  <c r="K162" i="70"/>
  <c r="K161" i="70"/>
  <c r="K160" i="70"/>
  <c r="K159" i="70"/>
  <c r="K157" i="70"/>
  <c r="K156" i="70"/>
  <c r="K155" i="70"/>
  <c r="K154" i="70"/>
  <c r="K153" i="70"/>
  <c r="K152" i="70"/>
  <c r="K150" i="70"/>
  <c r="K149" i="70"/>
  <c r="K148" i="70"/>
  <c r="K147" i="70"/>
  <c r="K146" i="70"/>
  <c r="K144" i="70"/>
  <c r="K143" i="70"/>
  <c r="K142" i="70"/>
  <c r="K141" i="70"/>
  <c r="K140" i="70"/>
  <c r="K139" i="70"/>
  <c r="K138" i="70"/>
  <c r="K136" i="70"/>
  <c r="K135" i="70"/>
  <c r="K134" i="70"/>
  <c r="K133" i="70"/>
  <c r="K132" i="70"/>
  <c r="K131" i="70"/>
  <c r="K129" i="70"/>
  <c r="K128" i="70"/>
  <c r="K127" i="70"/>
  <c r="K125" i="70"/>
  <c r="K124" i="70"/>
  <c r="K123" i="70"/>
  <c r="K121" i="70"/>
  <c r="K120" i="70"/>
  <c r="K119" i="70"/>
  <c r="K118" i="70"/>
  <c r="K117" i="70"/>
  <c r="K115" i="70"/>
  <c r="K114" i="70"/>
  <c r="K113" i="70"/>
  <c r="K112" i="70"/>
  <c r="K111" i="70"/>
  <c r="K110" i="70"/>
  <c r="K109" i="70"/>
  <c r="K108" i="70"/>
  <c r="K106" i="70"/>
  <c r="K105" i="70"/>
  <c r="K104" i="70"/>
  <c r="K102" i="70"/>
  <c r="K101" i="70"/>
  <c r="K100" i="70"/>
  <c r="K98" i="70"/>
  <c r="K97" i="70"/>
  <c r="K96" i="70"/>
  <c r="K95" i="70"/>
  <c r="K94" i="70"/>
  <c r="K93" i="70"/>
  <c r="K92" i="70"/>
  <c r="K91" i="70"/>
  <c r="K89" i="70"/>
  <c r="K88" i="70"/>
  <c r="K87" i="70"/>
  <c r="K86" i="70"/>
  <c r="K85" i="70"/>
  <c r="K84" i="70"/>
  <c r="K83" i="70"/>
  <c r="K81" i="70"/>
  <c r="K80" i="70"/>
  <c r="K79" i="70"/>
  <c r="K78" i="70"/>
  <c r="K77" i="70"/>
  <c r="K76" i="70"/>
  <c r="K74" i="70"/>
  <c r="K73" i="70"/>
  <c r="K72" i="70"/>
  <c r="K70" i="70"/>
  <c r="K69" i="70"/>
  <c r="K68" i="70"/>
  <c r="K67" i="70"/>
  <c r="K65" i="70"/>
  <c r="K64" i="70"/>
  <c r="K63" i="70"/>
  <c r="K62" i="70"/>
  <c r="K61" i="70"/>
  <c r="K60" i="70"/>
  <c r="K59" i="70"/>
  <c r="K58" i="70"/>
  <c r="K57" i="70"/>
  <c r="K56" i="70"/>
  <c r="K55" i="70"/>
  <c r="K54" i="70"/>
  <c r="K53" i="70"/>
  <c r="K52" i="70"/>
  <c r="K51" i="70"/>
  <c r="K50" i="70"/>
  <c r="K49" i="70"/>
  <c r="K48" i="70"/>
  <c r="K47" i="70"/>
  <c r="K46" i="70"/>
  <c r="K45" i="70"/>
  <c r="K44" i="70"/>
  <c r="K43" i="70"/>
  <c r="K42" i="70"/>
  <c r="K41" i="70"/>
  <c r="K40" i="70"/>
  <c r="K39" i="70"/>
  <c r="K38" i="70"/>
  <c r="K37" i="70"/>
  <c r="K36" i="70"/>
  <c r="K35" i="70"/>
  <c r="K34" i="70"/>
  <c r="K33" i="70"/>
  <c r="K32" i="70"/>
  <c r="K31" i="70"/>
  <c r="K30" i="70"/>
  <c r="K29" i="70"/>
  <c r="K27" i="70"/>
  <c r="K26" i="70"/>
  <c r="K25" i="70"/>
  <c r="K24" i="70"/>
  <c r="K23" i="70"/>
  <c r="K22" i="70"/>
  <c r="K21" i="70"/>
  <c r="K20" i="70"/>
  <c r="K19" i="70"/>
  <c r="K18" i="70"/>
  <c r="K17" i="70"/>
  <c r="K16" i="70"/>
  <c r="K15" i="70"/>
  <c r="K14" i="70"/>
  <c r="M13" i="70"/>
  <c r="K13" i="70"/>
  <c r="H4" i="70"/>
  <c r="I4" i="70"/>
  <c r="J4" i="74"/>
  <c r="G26" i="74"/>
  <c r="G27" i="74"/>
  <c r="G28" i="74"/>
  <c r="G29" i="74"/>
  <c r="G30" i="74"/>
  <c r="G31" i="74"/>
  <c r="G32" i="74"/>
  <c r="G33" i="74"/>
  <c r="G34" i="74"/>
  <c r="G35" i="74"/>
  <c r="G25" i="74"/>
  <c r="G24" i="74"/>
  <c r="G15" i="74"/>
  <c r="G17" i="74"/>
  <c r="G12" i="76"/>
  <c r="C22" i="1"/>
  <c r="J4" i="76"/>
  <c r="I12" i="76"/>
  <c r="I13" i="76"/>
  <c r="I14" i="76"/>
  <c r="I15" i="76"/>
  <c r="I16" i="76"/>
  <c r="I17" i="76"/>
  <c r="I18" i="76"/>
  <c r="I19" i="76"/>
  <c r="G13" i="76"/>
  <c r="G14" i="76"/>
  <c r="G15" i="76"/>
  <c r="F16" i="76"/>
  <c r="G16" i="76"/>
  <c r="G17" i="76"/>
  <c r="G18" i="76"/>
  <c r="G19" i="76"/>
  <c r="I13" i="75"/>
  <c r="I14" i="75"/>
  <c r="I15" i="75"/>
  <c r="H16" i="75"/>
  <c r="I16" i="75"/>
  <c r="I17" i="75"/>
  <c r="I18" i="75"/>
  <c r="I19" i="75"/>
  <c r="I20" i="75"/>
  <c r="I21" i="75"/>
  <c r="I22" i="75"/>
  <c r="I23" i="75"/>
  <c r="I24" i="75"/>
  <c r="I25" i="75"/>
  <c r="I26" i="75"/>
  <c r="I27" i="75"/>
  <c r="I28" i="75"/>
  <c r="I30" i="75"/>
  <c r="I32" i="75"/>
  <c r="I33" i="75"/>
  <c r="I34" i="75"/>
  <c r="I36" i="75"/>
  <c r="I38" i="75"/>
  <c r="I39" i="75"/>
  <c r="I40" i="75"/>
  <c r="I41" i="75"/>
  <c r="I42" i="75"/>
  <c r="I43" i="75"/>
  <c r="I44" i="75"/>
  <c r="I45" i="75"/>
  <c r="I46" i="75"/>
  <c r="I47" i="75"/>
  <c r="I48" i="75"/>
  <c r="I49" i="75"/>
  <c r="I51" i="75"/>
  <c r="I52" i="75"/>
  <c r="I54" i="75"/>
  <c r="I55" i="75"/>
  <c r="I56" i="75"/>
  <c r="I57" i="75"/>
  <c r="I58" i="75"/>
  <c r="I59" i="75"/>
  <c r="I60" i="75"/>
  <c r="I61" i="75"/>
  <c r="I62" i="75"/>
  <c r="I63" i="75"/>
  <c r="I65" i="75"/>
  <c r="I66" i="75"/>
  <c r="I67" i="75"/>
  <c r="I68" i="75"/>
  <c r="H69" i="75"/>
  <c r="I69" i="75"/>
  <c r="I70" i="75"/>
  <c r="I71" i="75"/>
  <c r="I72" i="75"/>
  <c r="I73" i="75"/>
  <c r="H74" i="75"/>
  <c r="I74" i="75"/>
  <c r="I75" i="75"/>
  <c r="I76" i="75"/>
  <c r="I77" i="75"/>
  <c r="I79" i="75"/>
  <c r="I80" i="75"/>
  <c r="I81" i="75"/>
  <c r="I82" i="75"/>
  <c r="I144" i="71"/>
  <c r="D13" i="1"/>
  <c r="H4" i="71"/>
  <c r="D14" i="1"/>
  <c r="G14" i="72"/>
  <c r="I14" i="72"/>
  <c r="J14" i="72"/>
  <c r="G53" i="72"/>
  <c r="G13" i="72"/>
  <c r="G15" i="72"/>
  <c r="G16" i="72"/>
  <c r="G17" i="72"/>
  <c r="G18" i="72"/>
  <c r="G19" i="72"/>
  <c r="G20" i="72"/>
  <c r="G21" i="72"/>
  <c r="G22" i="72"/>
  <c r="G23" i="72"/>
  <c r="G24" i="72"/>
  <c r="G25" i="72"/>
  <c r="G26" i="72"/>
  <c r="G27" i="72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4" i="72"/>
  <c r="G55" i="72"/>
  <c r="G56" i="72"/>
  <c r="G57" i="72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G72" i="72"/>
  <c r="G73" i="72"/>
  <c r="G74" i="72"/>
  <c r="G75" i="72"/>
  <c r="G76" i="72"/>
  <c r="G77" i="72"/>
  <c r="J78" i="72"/>
  <c r="I53" i="72"/>
  <c r="J53" i="72"/>
  <c r="I13" i="72"/>
  <c r="J13" i="72"/>
  <c r="I15" i="72"/>
  <c r="J15" i="72"/>
  <c r="I16" i="72"/>
  <c r="J16" i="72"/>
  <c r="I17" i="72"/>
  <c r="J17" i="72"/>
  <c r="I18" i="72"/>
  <c r="J18" i="72"/>
  <c r="I19" i="72"/>
  <c r="J19" i="72"/>
  <c r="I20" i="72"/>
  <c r="J20" i="72"/>
  <c r="I21" i="72"/>
  <c r="J21" i="72"/>
  <c r="I22" i="72"/>
  <c r="J22" i="72"/>
  <c r="I23" i="72"/>
  <c r="J23" i="72"/>
  <c r="I24" i="72"/>
  <c r="J24" i="72"/>
  <c r="I25" i="72"/>
  <c r="J25" i="72"/>
  <c r="I26" i="72"/>
  <c r="J26" i="72"/>
  <c r="I27" i="72"/>
  <c r="J27" i="72"/>
  <c r="I28" i="72"/>
  <c r="J28" i="72"/>
  <c r="I29" i="72"/>
  <c r="J29" i="72"/>
  <c r="I30" i="72"/>
  <c r="J30" i="72"/>
  <c r="I31" i="72"/>
  <c r="J31" i="72"/>
  <c r="I32" i="72"/>
  <c r="J32" i="72"/>
  <c r="I33" i="72"/>
  <c r="J33" i="72"/>
  <c r="I34" i="72"/>
  <c r="J34" i="72"/>
  <c r="I35" i="72"/>
  <c r="J35" i="72"/>
  <c r="I36" i="72"/>
  <c r="J36" i="72"/>
  <c r="I37" i="72"/>
  <c r="J37" i="72"/>
  <c r="I38" i="72"/>
  <c r="J38" i="72"/>
  <c r="I39" i="72"/>
  <c r="J39" i="72"/>
  <c r="I40" i="72"/>
  <c r="J40" i="72"/>
  <c r="I41" i="72"/>
  <c r="J41" i="72"/>
  <c r="I42" i="72"/>
  <c r="J42" i="72"/>
  <c r="I43" i="72"/>
  <c r="J43" i="72"/>
  <c r="I44" i="72"/>
  <c r="J44" i="72"/>
  <c r="I45" i="72"/>
  <c r="J45" i="72"/>
  <c r="I46" i="72"/>
  <c r="J46" i="72"/>
  <c r="I47" i="72"/>
  <c r="J47" i="72"/>
  <c r="I48" i="72"/>
  <c r="J48" i="72"/>
  <c r="I49" i="72"/>
  <c r="J49" i="72"/>
  <c r="I50" i="72"/>
  <c r="J50" i="72"/>
  <c r="I51" i="72"/>
  <c r="J51" i="72"/>
  <c r="I52" i="72"/>
  <c r="J52" i="72"/>
  <c r="I54" i="72"/>
  <c r="J54" i="72"/>
  <c r="I55" i="72"/>
  <c r="J55" i="72"/>
  <c r="I56" i="72"/>
  <c r="J56" i="72"/>
  <c r="I57" i="72"/>
  <c r="J57" i="72"/>
  <c r="I58" i="72"/>
  <c r="J58" i="72"/>
  <c r="I59" i="72"/>
  <c r="J59" i="72"/>
  <c r="I60" i="72"/>
  <c r="J60" i="72"/>
  <c r="I61" i="72"/>
  <c r="J61" i="72"/>
  <c r="I62" i="72"/>
  <c r="J62" i="72"/>
  <c r="I63" i="72"/>
  <c r="J63" i="72"/>
  <c r="I64" i="72"/>
  <c r="J64" i="72"/>
  <c r="I65" i="72"/>
  <c r="J65" i="72"/>
  <c r="I66" i="72"/>
  <c r="J66" i="72"/>
  <c r="I67" i="72"/>
  <c r="J67" i="72"/>
  <c r="I68" i="72"/>
  <c r="J68" i="72"/>
  <c r="I69" i="72"/>
  <c r="J69" i="72"/>
  <c r="I70" i="72"/>
  <c r="J70" i="72"/>
  <c r="I71" i="72"/>
  <c r="J71" i="72"/>
  <c r="I72" i="72"/>
  <c r="J72" i="72"/>
  <c r="I73" i="72"/>
  <c r="J73" i="72"/>
  <c r="I74" i="72"/>
  <c r="J74" i="72"/>
  <c r="I75" i="72"/>
  <c r="J75" i="72"/>
  <c r="I76" i="72"/>
  <c r="J76" i="72"/>
  <c r="J80" i="72"/>
  <c r="J82" i="72"/>
  <c r="J83" i="72"/>
  <c r="J85" i="72"/>
  <c r="J86" i="72"/>
  <c r="J88" i="72"/>
  <c r="J89" i="72"/>
  <c r="H4" i="72"/>
  <c r="D15" i="1"/>
  <c r="G11" i="73"/>
  <c r="G12" i="73"/>
  <c r="G13" i="73"/>
  <c r="G14" i="73"/>
  <c r="G15" i="73"/>
  <c r="G16" i="73"/>
  <c r="G17" i="73"/>
  <c r="G18" i="73"/>
  <c r="G19" i="73"/>
  <c r="G20" i="73"/>
  <c r="G21" i="73"/>
  <c r="G22" i="73"/>
  <c r="G23" i="73"/>
  <c r="G24" i="73"/>
  <c r="G25" i="73"/>
  <c r="G38" i="73"/>
  <c r="G39" i="73"/>
  <c r="G40" i="73"/>
  <c r="G41" i="73"/>
  <c r="G42" i="73"/>
  <c r="G43" i="73"/>
  <c r="G46" i="73"/>
  <c r="G47" i="73"/>
  <c r="G48" i="73"/>
  <c r="G49" i="73"/>
  <c r="G51" i="73"/>
  <c r="G52" i="73"/>
  <c r="G53" i="73"/>
  <c r="G54" i="73"/>
  <c r="G55" i="73"/>
  <c r="G56" i="73"/>
  <c r="G60" i="73"/>
  <c r="G62" i="73"/>
  <c r="G63" i="73"/>
  <c r="G64" i="73"/>
  <c r="G65" i="73"/>
  <c r="G66" i="73"/>
  <c r="G67" i="73"/>
  <c r="G68" i="73"/>
  <c r="G69" i="73"/>
  <c r="G70" i="73"/>
  <c r="G71" i="73"/>
  <c r="G72" i="73"/>
  <c r="G73" i="73"/>
  <c r="G74" i="73"/>
  <c r="G75" i="73"/>
  <c r="G76" i="73"/>
  <c r="G77" i="73"/>
  <c r="G78" i="73"/>
  <c r="G79" i="73"/>
  <c r="G82" i="73"/>
  <c r="G83" i="73"/>
  <c r="G84" i="73"/>
  <c r="G85" i="73"/>
  <c r="G86" i="73"/>
  <c r="G87" i="73"/>
  <c r="G88" i="73"/>
  <c r="G89" i="73"/>
  <c r="G90" i="73"/>
  <c r="G92" i="73"/>
  <c r="G93" i="73"/>
  <c r="G94" i="73"/>
  <c r="G95" i="73"/>
  <c r="G96" i="73"/>
  <c r="G97" i="73"/>
  <c r="G101" i="73"/>
  <c r="I11" i="73"/>
  <c r="J11" i="73"/>
  <c r="I12" i="73"/>
  <c r="J12" i="73"/>
  <c r="I13" i="73"/>
  <c r="J13" i="73"/>
  <c r="I14" i="73"/>
  <c r="J14" i="73"/>
  <c r="I15" i="73"/>
  <c r="J15" i="73"/>
  <c r="I16" i="73"/>
  <c r="J16" i="73"/>
  <c r="I17" i="73"/>
  <c r="J17" i="73"/>
  <c r="I18" i="73"/>
  <c r="J18" i="73"/>
  <c r="I19" i="73"/>
  <c r="J19" i="73"/>
  <c r="I20" i="73"/>
  <c r="J20" i="73"/>
  <c r="I21" i="73"/>
  <c r="J21" i="73"/>
  <c r="I22" i="73"/>
  <c r="J22" i="73"/>
  <c r="I23" i="73"/>
  <c r="J23" i="73"/>
  <c r="I24" i="73"/>
  <c r="J24" i="73"/>
  <c r="I25" i="73"/>
  <c r="J25" i="73"/>
  <c r="I26" i="73"/>
  <c r="I29" i="73"/>
  <c r="I30" i="73"/>
  <c r="I31" i="73"/>
  <c r="I32" i="73"/>
  <c r="I33" i="73"/>
  <c r="I34" i="73"/>
  <c r="I35" i="73"/>
  <c r="I36" i="73"/>
  <c r="I38" i="73"/>
  <c r="J38" i="73"/>
  <c r="I39" i="73"/>
  <c r="J39" i="73"/>
  <c r="I40" i="73"/>
  <c r="J40" i="73"/>
  <c r="I41" i="73"/>
  <c r="J41" i="73"/>
  <c r="I42" i="73"/>
  <c r="J42" i="73"/>
  <c r="I43" i="73"/>
  <c r="J43" i="73"/>
  <c r="I46" i="73"/>
  <c r="J46" i="73"/>
  <c r="I47" i="73"/>
  <c r="J47" i="73"/>
  <c r="I48" i="73"/>
  <c r="J48" i="73"/>
  <c r="I49" i="73"/>
  <c r="J49" i="73"/>
  <c r="I51" i="73"/>
  <c r="J51" i="73"/>
  <c r="I52" i="73"/>
  <c r="J52" i="73"/>
  <c r="I53" i="73"/>
  <c r="J53" i="73"/>
  <c r="I54" i="73"/>
  <c r="J54" i="73"/>
  <c r="I55" i="73"/>
  <c r="J55" i="73"/>
  <c r="I56" i="73"/>
  <c r="J56" i="73"/>
  <c r="I57" i="73"/>
  <c r="I58" i="73"/>
  <c r="I59" i="73"/>
  <c r="I60" i="73"/>
  <c r="J60" i="73"/>
  <c r="I62" i="73"/>
  <c r="J62" i="73"/>
  <c r="I63" i="73"/>
  <c r="J63" i="73"/>
  <c r="I64" i="73"/>
  <c r="J64" i="73"/>
  <c r="I65" i="73"/>
  <c r="J65" i="73"/>
  <c r="I66" i="73"/>
  <c r="J66" i="73"/>
  <c r="I67" i="73"/>
  <c r="J67" i="73"/>
  <c r="I68" i="73"/>
  <c r="J68" i="73"/>
  <c r="I69" i="73"/>
  <c r="J69" i="73"/>
  <c r="I70" i="73"/>
  <c r="J70" i="73"/>
  <c r="I71" i="73"/>
  <c r="J71" i="73"/>
  <c r="I72" i="73"/>
  <c r="J72" i="73"/>
  <c r="I73" i="73"/>
  <c r="J73" i="73"/>
  <c r="I74" i="73"/>
  <c r="J74" i="73"/>
  <c r="I75" i="73"/>
  <c r="J75" i="73"/>
  <c r="I76" i="73"/>
  <c r="J76" i="73"/>
  <c r="I77" i="73"/>
  <c r="J77" i="73"/>
  <c r="I78" i="73"/>
  <c r="J78" i="73"/>
  <c r="I79" i="73"/>
  <c r="J79" i="73"/>
  <c r="I80" i="73"/>
  <c r="I81" i="73"/>
  <c r="I82" i="73"/>
  <c r="J82" i="73"/>
  <c r="I83" i="73"/>
  <c r="J83" i="73"/>
  <c r="I84" i="73"/>
  <c r="J84" i="73"/>
  <c r="I85" i="73"/>
  <c r="J85" i="73"/>
  <c r="I86" i="73"/>
  <c r="J86" i="73"/>
  <c r="I87" i="73"/>
  <c r="J87" i="73"/>
  <c r="I88" i="73"/>
  <c r="J88" i="73"/>
  <c r="I89" i="73"/>
  <c r="J89" i="73"/>
  <c r="I90" i="73"/>
  <c r="J90" i="73"/>
  <c r="I92" i="73"/>
  <c r="J92" i="73"/>
  <c r="I93" i="73"/>
  <c r="J93" i="73"/>
  <c r="I94" i="73"/>
  <c r="J94" i="73"/>
  <c r="I95" i="73"/>
  <c r="J95" i="73"/>
  <c r="I96" i="73"/>
  <c r="J96" i="73"/>
  <c r="I97" i="73"/>
  <c r="J97" i="73"/>
  <c r="I98" i="73"/>
  <c r="I99" i="73"/>
  <c r="I100" i="73"/>
  <c r="I101" i="73"/>
  <c r="J101" i="73"/>
  <c r="J108" i="73"/>
  <c r="J110" i="73"/>
  <c r="J111" i="73"/>
  <c r="J113" i="73"/>
  <c r="J114" i="73"/>
  <c r="H3" i="73"/>
  <c r="D16" i="1"/>
  <c r="I15" i="74"/>
  <c r="J15" i="74"/>
  <c r="G16" i="74"/>
  <c r="G36" i="74"/>
  <c r="G37" i="74"/>
  <c r="G65" i="74"/>
  <c r="G66" i="74"/>
  <c r="G67" i="74"/>
  <c r="G71" i="74"/>
  <c r="G72" i="74"/>
  <c r="G73" i="74"/>
  <c r="G74" i="74"/>
  <c r="G75" i="74"/>
  <c r="G86" i="74"/>
  <c r="G87" i="74"/>
  <c r="G88" i="74"/>
  <c r="G89" i="74"/>
  <c r="G90" i="74"/>
  <c r="G91" i="74"/>
  <c r="G92" i="74"/>
  <c r="G93" i="74"/>
  <c r="G94" i="74"/>
  <c r="G95" i="74"/>
  <c r="G96" i="74"/>
  <c r="G97" i="74"/>
  <c r="G98" i="74"/>
  <c r="G99" i="74"/>
  <c r="G100" i="74"/>
  <c r="G101" i="74"/>
  <c r="G102" i="74"/>
  <c r="G103" i="74"/>
  <c r="G104" i="74"/>
  <c r="G105" i="74"/>
  <c r="G106" i="74"/>
  <c r="G107" i="74"/>
  <c r="G108" i="74"/>
  <c r="G109" i="74"/>
  <c r="G110" i="74"/>
  <c r="G111" i="74"/>
  <c r="G112" i="74"/>
  <c r="G113" i="74"/>
  <c r="G114" i="74"/>
  <c r="G115" i="74"/>
  <c r="G116" i="74"/>
  <c r="G117" i="74"/>
  <c r="G118" i="74"/>
  <c r="G119" i="74"/>
  <c r="G120" i="74"/>
  <c r="G121" i="74"/>
  <c r="G122" i="74"/>
  <c r="G123" i="74"/>
  <c r="G124" i="74"/>
  <c r="G125" i="74"/>
  <c r="G126" i="74"/>
  <c r="G127" i="74"/>
  <c r="G128" i="74"/>
  <c r="G129" i="74"/>
  <c r="G130" i="74"/>
  <c r="G131" i="74"/>
  <c r="G132" i="74"/>
  <c r="G133" i="74"/>
  <c r="G134" i="74"/>
  <c r="G135" i="74"/>
  <c r="G136" i="74"/>
  <c r="G138" i="74"/>
  <c r="G139" i="74"/>
  <c r="G140" i="74"/>
  <c r="G141" i="74"/>
  <c r="G142" i="74"/>
  <c r="G143" i="74"/>
  <c r="G144" i="74"/>
  <c r="G145" i="74"/>
  <c r="G146" i="74"/>
  <c r="G147" i="74"/>
  <c r="G13" i="74"/>
  <c r="G18" i="74"/>
  <c r="G19" i="74"/>
  <c r="G20" i="74"/>
  <c r="G21" i="74"/>
  <c r="G22" i="74"/>
  <c r="G23" i="74"/>
  <c r="G38" i="74"/>
  <c r="G39" i="74"/>
  <c r="G40" i="74"/>
  <c r="G41" i="74"/>
  <c r="G42" i="74"/>
  <c r="G43" i="74"/>
  <c r="G44" i="74"/>
  <c r="G45" i="74"/>
  <c r="G46" i="74"/>
  <c r="G47" i="74"/>
  <c r="G48" i="74"/>
  <c r="G49" i="74"/>
  <c r="G50" i="74"/>
  <c r="G51" i="74"/>
  <c r="G52" i="74"/>
  <c r="G53" i="74"/>
  <c r="G54" i="74"/>
  <c r="G55" i="74"/>
  <c r="G56" i="74"/>
  <c r="G57" i="74"/>
  <c r="G58" i="74"/>
  <c r="G59" i="74"/>
  <c r="G60" i="74"/>
  <c r="G61" i="74"/>
  <c r="G62" i="74"/>
  <c r="G63" i="74"/>
  <c r="G64" i="74"/>
  <c r="G68" i="74"/>
  <c r="G69" i="74"/>
  <c r="G70" i="74"/>
  <c r="G76" i="74"/>
  <c r="G77" i="74"/>
  <c r="G78" i="74"/>
  <c r="G79" i="74"/>
  <c r="G80" i="74"/>
  <c r="G81" i="74"/>
  <c r="G82" i="74"/>
  <c r="G83" i="74"/>
  <c r="G84" i="74"/>
  <c r="G137" i="74"/>
  <c r="G148" i="74"/>
  <c r="J149" i="74"/>
  <c r="I16" i="74"/>
  <c r="J16" i="74"/>
  <c r="I29" i="74"/>
  <c r="J29" i="74"/>
  <c r="I30" i="74"/>
  <c r="J30" i="74"/>
  <c r="I35" i="74"/>
  <c r="J35" i="74"/>
  <c r="I36" i="74"/>
  <c r="J36" i="74"/>
  <c r="I37" i="74"/>
  <c r="J37" i="74"/>
  <c r="I65" i="74"/>
  <c r="J65" i="74"/>
  <c r="I66" i="74"/>
  <c r="J66" i="74"/>
  <c r="I67" i="74"/>
  <c r="J67" i="74"/>
  <c r="I71" i="74"/>
  <c r="J71" i="74"/>
  <c r="I72" i="74"/>
  <c r="J72" i="74"/>
  <c r="I73" i="74"/>
  <c r="J73" i="74"/>
  <c r="I74" i="74"/>
  <c r="J74" i="74"/>
  <c r="I75" i="74"/>
  <c r="J75" i="74"/>
  <c r="I86" i="74"/>
  <c r="J86" i="74"/>
  <c r="I87" i="74"/>
  <c r="J87" i="74"/>
  <c r="I88" i="74"/>
  <c r="J88" i="74"/>
  <c r="I89" i="74"/>
  <c r="J89" i="74"/>
  <c r="I90" i="74"/>
  <c r="J90" i="74"/>
  <c r="I91" i="74"/>
  <c r="J91" i="74"/>
  <c r="I92" i="74"/>
  <c r="J92" i="74"/>
  <c r="I93" i="74"/>
  <c r="J93" i="74"/>
  <c r="I94" i="74"/>
  <c r="J94" i="74"/>
  <c r="I95" i="74"/>
  <c r="J95" i="74"/>
  <c r="I96" i="74"/>
  <c r="J96" i="74"/>
  <c r="I97" i="74"/>
  <c r="J97" i="74"/>
  <c r="I98" i="74"/>
  <c r="J98" i="74"/>
  <c r="I99" i="74"/>
  <c r="J99" i="74"/>
  <c r="I100" i="74"/>
  <c r="J100" i="74"/>
  <c r="I101" i="74"/>
  <c r="J101" i="74"/>
  <c r="I102" i="74"/>
  <c r="J102" i="74"/>
  <c r="I103" i="74"/>
  <c r="J103" i="74"/>
  <c r="I104" i="74"/>
  <c r="J104" i="74"/>
  <c r="I105" i="74"/>
  <c r="J105" i="74"/>
  <c r="I106" i="74"/>
  <c r="J106" i="74"/>
  <c r="I107" i="74"/>
  <c r="J107" i="74"/>
  <c r="I108" i="74"/>
  <c r="J108" i="74"/>
  <c r="I109" i="74"/>
  <c r="J109" i="74"/>
  <c r="I110" i="74"/>
  <c r="J110" i="74"/>
  <c r="I111" i="74"/>
  <c r="J111" i="74"/>
  <c r="I112" i="74"/>
  <c r="J112" i="74"/>
  <c r="I113" i="74"/>
  <c r="J113" i="74"/>
  <c r="I114" i="74"/>
  <c r="J114" i="74"/>
  <c r="I115" i="74"/>
  <c r="J115" i="74"/>
  <c r="I116" i="74"/>
  <c r="J116" i="74"/>
  <c r="I117" i="74"/>
  <c r="J117" i="74"/>
  <c r="I118" i="74"/>
  <c r="J118" i="74"/>
  <c r="I119" i="74"/>
  <c r="J119" i="74"/>
  <c r="I120" i="74"/>
  <c r="J120" i="74"/>
  <c r="I121" i="74"/>
  <c r="J121" i="74"/>
  <c r="I122" i="74"/>
  <c r="J122" i="74"/>
  <c r="I123" i="74"/>
  <c r="J123" i="74"/>
  <c r="I124" i="74"/>
  <c r="J124" i="74"/>
  <c r="I125" i="74"/>
  <c r="J125" i="74"/>
  <c r="I126" i="74"/>
  <c r="J126" i="74"/>
  <c r="I127" i="74"/>
  <c r="J127" i="74"/>
  <c r="I128" i="74"/>
  <c r="J128" i="74"/>
  <c r="I129" i="74"/>
  <c r="J129" i="74"/>
  <c r="I130" i="74"/>
  <c r="J130" i="74"/>
  <c r="I131" i="74"/>
  <c r="J131" i="74"/>
  <c r="I132" i="74"/>
  <c r="J132" i="74"/>
  <c r="I133" i="74"/>
  <c r="J133" i="74"/>
  <c r="I134" i="74"/>
  <c r="J134" i="74"/>
  <c r="I135" i="74"/>
  <c r="J135" i="74"/>
  <c r="I136" i="74"/>
  <c r="J136" i="74"/>
  <c r="I138" i="74"/>
  <c r="J138" i="74"/>
  <c r="I139" i="74"/>
  <c r="J139" i="74"/>
  <c r="I140" i="74"/>
  <c r="J140" i="74"/>
  <c r="I141" i="74"/>
  <c r="J141" i="74"/>
  <c r="I142" i="74"/>
  <c r="J142" i="74"/>
  <c r="I143" i="74"/>
  <c r="J143" i="74"/>
  <c r="I144" i="74"/>
  <c r="J144" i="74"/>
  <c r="I145" i="74"/>
  <c r="J145" i="74"/>
  <c r="I146" i="74"/>
  <c r="J146" i="74"/>
  <c r="I147" i="74"/>
  <c r="J147" i="74"/>
  <c r="I13" i="74"/>
  <c r="J13" i="74"/>
  <c r="I17" i="74"/>
  <c r="J17" i="74"/>
  <c r="I18" i="74"/>
  <c r="J18" i="74"/>
  <c r="I19" i="74"/>
  <c r="J19" i="74"/>
  <c r="I20" i="74"/>
  <c r="J20" i="74"/>
  <c r="I21" i="74"/>
  <c r="J21" i="74"/>
  <c r="I22" i="74"/>
  <c r="J22" i="74"/>
  <c r="I23" i="74"/>
  <c r="J23" i="74"/>
  <c r="I24" i="74"/>
  <c r="J24" i="74"/>
  <c r="I25" i="74"/>
  <c r="J25" i="74"/>
  <c r="I26" i="74"/>
  <c r="J26" i="74"/>
  <c r="I27" i="74"/>
  <c r="J27" i="74"/>
  <c r="I28" i="74"/>
  <c r="J28" i="74"/>
  <c r="I31" i="74"/>
  <c r="J31" i="74"/>
  <c r="I32" i="74"/>
  <c r="J32" i="74"/>
  <c r="I33" i="74"/>
  <c r="J33" i="74"/>
  <c r="I34" i="74"/>
  <c r="J34" i="74"/>
  <c r="I38" i="74"/>
  <c r="J38" i="74"/>
  <c r="I39" i="74"/>
  <c r="J39" i="74"/>
  <c r="I40" i="74"/>
  <c r="J40" i="74"/>
  <c r="I41" i="74"/>
  <c r="J41" i="74"/>
  <c r="I42" i="74"/>
  <c r="J42" i="74"/>
  <c r="I43" i="74"/>
  <c r="J43" i="74"/>
  <c r="I44" i="74"/>
  <c r="J44" i="74"/>
  <c r="I45" i="74"/>
  <c r="J45" i="74"/>
  <c r="I46" i="74"/>
  <c r="J46" i="74"/>
  <c r="I47" i="74"/>
  <c r="J47" i="74"/>
  <c r="I48" i="74"/>
  <c r="J48" i="74"/>
  <c r="I49" i="74"/>
  <c r="J49" i="74"/>
  <c r="I50" i="74"/>
  <c r="J50" i="74"/>
  <c r="I51" i="74"/>
  <c r="J51" i="74"/>
  <c r="I52" i="74"/>
  <c r="J52" i="74"/>
  <c r="I53" i="74"/>
  <c r="J53" i="74"/>
  <c r="I54" i="74"/>
  <c r="J54" i="74"/>
  <c r="I55" i="74"/>
  <c r="J55" i="74"/>
  <c r="I56" i="74"/>
  <c r="J56" i="74"/>
  <c r="I57" i="74"/>
  <c r="J57" i="74"/>
  <c r="I58" i="74"/>
  <c r="J58" i="74"/>
  <c r="I59" i="74"/>
  <c r="J59" i="74"/>
  <c r="I60" i="74"/>
  <c r="J60" i="74"/>
  <c r="I61" i="74"/>
  <c r="J61" i="74"/>
  <c r="I62" i="74"/>
  <c r="J62" i="74"/>
  <c r="I63" i="74"/>
  <c r="J63" i="74"/>
  <c r="I64" i="74"/>
  <c r="J64" i="74"/>
  <c r="I68" i="74"/>
  <c r="J68" i="74"/>
  <c r="I69" i="74"/>
  <c r="J69" i="74"/>
  <c r="I70" i="74"/>
  <c r="J70" i="74"/>
  <c r="I76" i="74"/>
  <c r="J76" i="74"/>
  <c r="I77" i="74"/>
  <c r="J77" i="74"/>
  <c r="I78" i="74"/>
  <c r="J78" i="74"/>
  <c r="I79" i="74"/>
  <c r="J79" i="74"/>
  <c r="I80" i="74"/>
  <c r="J80" i="74"/>
  <c r="I81" i="74"/>
  <c r="J81" i="74"/>
  <c r="I82" i="74"/>
  <c r="J82" i="74"/>
  <c r="I83" i="74"/>
  <c r="J83" i="74"/>
  <c r="I84" i="74"/>
  <c r="J84" i="74"/>
  <c r="I137" i="74"/>
  <c r="J137" i="74"/>
  <c r="J153" i="74"/>
  <c r="J154" i="74"/>
  <c r="J156" i="74"/>
  <c r="J157" i="74"/>
  <c r="J159" i="74"/>
  <c r="J160" i="74"/>
  <c r="H4" i="74"/>
  <c r="D17" i="1"/>
  <c r="G13" i="75"/>
  <c r="G14" i="75"/>
  <c r="G15" i="75"/>
  <c r="G16" i="75"/>
  <c r="G17" i="75"/>
  <c r="G18" i="75"/>
  <c r="G19" i="75"/>
  <c r="G20" i="75"/>
  <c r="G21" i="75"/>
  <c r="G22" i="75"/>
  <c r="G23" i="75"/>
  <c r="G24" i="75"/>
  <c r="G25" i="75"/>
  <c r="G26" i="75"/>
  <c r="G27" i="75"/>
  <c r="G28" i="75"/>
  <c r="G30" i="75"/>
  <c r="G32" i="75"/>
  <c r="G33" i="75"/>
  <c r="G34" i="75"/>
  <c r="G36" i="75"/>
  <c r="G38" i="75"/>
  <c r="G39" i="75"/>
  <c r="G40" i="75"/>
  <c r="G41" i="75"/>
  <c r="G42" i="75"/>
  <c r="G43" i="75"/>
  <c r="G44" i="75"/>
  <c r="G45" i="75"/>
  <c r="G46" i="75"/>
  <c r="G47" i="75"/>
  <c r="G48" i="75"/>
  <c r="G49" i="75"/>
  <c r="G51" i="75"/>
  <c r="G52" i="75"/>
  <c r="G54" i="75"/>
  <c r="G55" i="75"/>
  <c r="G56" i="75"/>
  <c r="G57" i="75"/>
  <c r="G58" i="75"/>
  <c r="G59" i="75"/>
  <c r="G60" i="75"/>
  <c r="G61" i="75"/>
  <c r="G62" i="75"/>
  <c r="G63" i="75"/>
  <c r="G65" i="75"/>
  <c r="G66" i="75"/>
  <c r="G67" i="75"/>
  <c r="G68" i="75"/>
  <c r="G69" i="75"/>
  <c r="G70" i="75"/>
  <c r="G71" i="75"/>
  <c r="G73" i="75"/>
  <c r="G74" i="75"/>
  <c r="G75" i="75"/>
  <c r="G76" i="75"/>
  <c r="G77" i="75"/>
  <c r="G79" i="75"/>
  <c r="G80" i="75"/>
  <c r="G81" i="75"/>
  <c r="G82" i="75"/>
  <c r="J83" i="75"/>
  <c r="J13" i="75"/>
  <c r="J14" i="75"/>
  <c r="J15" i="75"/>
  <c r="J16" i="75"/>
  <c r="J17" i="75"/>
  <c r="J18" i="75"/>
  <c r="J19" i="75"/>
  <c r="J20" i="75"/>
  <c r="J21" i="75"/>
  <c r="J22" i="75"/>
  <c r="J23" i="75"/>
  <c r="J24" i="75"/>
  <c r="J25" i="75"/>
  <c r="J26" i="75"/>
  <c r="J27" i="75"/>
  <c r="J28" i="75"/>
  <c r="J30" i="75"/>
  <c r="J32" i="75"/>
  <c r="J33" i="75"/>
  <c r="J34" i="75"/>
  <c r="J36" i="75"/>
  <c r="J38" i="75"/>
  <c r="J39" i="75"/>
  <c r="J40" i="75"/>
  <c r="J41" i="75"/>
  <c r="J42" i="75"/>
  <c r="J43" i="75"/>
  <c r="J44" i="75"/>
  <c r="J45" i="75"/>
  <c r="J46" i="75"/>
  <c r="J47" i="75"/>
  <c r="J48" i="75"/>
  <c r="J49" i="75"/>
  <c r="J51" i="75"/>
  <c r="J52" i="75"/>
  <c r="J54" i="75"/>
  <c r="J55" i="75"/>
  <c r="J56" i="75"/>
  <c r="J57" i="75"/>
  <c r="J58" i="75"/>
  <c r="J59" i="75"/>
  <c r="J60" i="75"/>
  <c r="J61" i="75"/>
  <c r="J62" i="75"/>
  <c r="J63" i="75"/>
  <c r="J65" i="75"/>
  <c r="J66" i="75"/>
  <c r="J67" i="75"/>
  <c r="J68" i="75"/>
  <c r="J69" i="75"/>
  <c r="J70" i="75"/>
  <c r="J71" i="75"/>
  <c r="J72" i="75"/>
  <c r="J73" i="75"/>
  <c r="J74" i="75"/>
  <c r="J75" i="75"/>
  <c r="J76" i="75"/>
  <c r="J77" i="75"/>
  <c r="J79" i="75"/>
  <c r="J80" i="75"/>
  <c r="J81" i="75"/>
  <c r="J85" i="75"/>
  <c r="J87" i="75"/>
  <c r="J88" i="75"/>
  <c r="J90" i="75"/>
  <c r="J91" i="75"/>
  <c r="J93" i="75"/>
  <c r="J94" i="75"/>
  <c r="H4" i="75"/>
  <c r="D18" i="1"/>
  <c r="J20" i="76"/>
  <c r="J12" i="76"/>
  <c r="J13" i="76"/>
  <c r="J14" i="76"/>
  <c r="J15" i="76"/>
  <c r="J16" i="76"/>
  <c r="J17" i="76"/>
  <c r="J18" i="76"/>
  <c r="J22" i="76"/>
  <c r="J24" i="76"/>
  <c r="J25" i="76"/>
  <c r="J27" i="76"/>
  <c r="J28" i="76"/>
  <c r="J30" i="76"/>
  <c r="J31" i="76"/>
  <c r="H4" i="76"/>
  <c r="D19" i="1"/>
  <c r="D21" i="1"/>
  <c r="D23" i="1"/>
  <c r="A14" i="75"/>
  <c r="A15" i="75"/>
  <c r="A16" i="75"/>
  <c r="A17" i="75"/>
  <c r="A18" i="75"/>
  <c r="A19" i="75"/>
  <c r="A20" i="75"/>
  <c r="A21" i="75"/>
  <c r="A22" i="75"/>
  <c r="A23" i="75"/>
  <c r="A24" i="75"/>
  <c r="A25" i="75"/>
  <c r="A26" i="75"/>
  <c r="A12" i="73"/>
  <c r="A13" i="73"/>
  <c r="A14" i="73"/>
  <c r="A15" i="73"/>
  <c r="A16" i="73"/>
  <c r="A17" i="73"/>
  <c r="A18" i="73"/>
  <c r="A19" i="73"/>
  <c r="A20" i="73"/>
  <c r="A21" i="73"/>
  <c r="A22" i="73"/>
  <c r="A23" i="73"/>
  <c r="A24" i="73"/>
  <c r="A25" i="73"/>
  <c r="A26" i="73"/>
  <c r="A27" i="73"/>
  <c r="A28" i="73"/>
  <c r="A14" i="72"/>
  <c r="A15" i="72"/>
  <c r="A16" i="72"/>
  <c r="A17" i="72"/>
  <c r="A18" i="72"/>
  <c r="A19" i="72"/>
  <c r="A20" i="72"/>
  <c r="A21" i="72"/>
  <c r="A22" i="72"/>
  <c r="A23" i="72"/>
  <c r="A24" i="72"/>
  <c r="A25" i="72"/>
  <c r="A26" i="72"/>
  <c r="A27" i="72"/>
  <c r="A28" i="72"/>
  <c r="A29" i="72"/>
  <c r="A30" i="72"/>
  <c r="A31" i="72"/>
  <c r="A32" i="72"/>
  <c r="A33" i="72"/>
  <c r="A34" i="72"/>
  <c r="A35" i="72"/>
  <c r="A36" i="72"/>
  <c r="A37" i="72"/>
  <c r="A38" i="72"/>
  <c r="A39" i="72"/>
  <c r="A40" i="72"/>
  <c r="A41" i="72"/>
  <c r="A42" i="72"/>
  <c r="A43" i="72"/>
  <c r="A44" i="72"/>
  <c r="A45" i="72"/>
  <c r="A46" i="72"/>
  <c r="A47" i="72"/>
  <c r="A48" i="72"/>
  <c r="A49" i="72"/>
  <c r="A50" i="72"/>
  <c r="A51" i="72"/>
  <c r="A52" i="72"/>
  <c r="A53" i="72"/>
  <c r="A54" i="72"/>
  <c r="A55" i="72"/>
  <c r="A56" i="72"/>
  <c r="A57" i="72"/>
  <c r="A58" i="72"/>
  <c r="A59" i="72"/>
  <c r="A60" i="72"/>
  <c r="A61" i="72"/>
  <c r="A62" i="72"/>
  <c r="A63" i="72"/>
  <c r="A64" i="72"/>
  <c r="A65" i="72"/>
  <c r="A66" i="72"/>
  <c r="A67" i="72"/>
  <c r="A68" i="72"/>
  <c r="A69" i="72"/>
  <c r="A70" i="72"/>
  <c r="A71" i="72"/>
  <c r="A72" i="72"/>
  <c r="A15" i="71"/>
  <c r="A16" i="71"/>
  <c r="A17" i="71"/>
  <c r="A18" i="71"/>
  <c r="A19" i="71"/>
  <c r="A20" i="71"/>
  <c r="A21" i="71"/>
  <c r="A22" i="71"/>
  <c r="A23" i="71"/>
  <c r="A27" i="75"/>
  <c r="A28" i="75"/>
  <c r="A30" i="75"/>
  <c r="A73" i="72"/>
  <c r="A74" i="72"/>
  <c r="A75" i="72"/>
  <c r="A76" i="72"/>
  <c r="A26" i="71"/>
  <c r="A27" i="71"/>
  <c r="A28" i="71"/>
  <c r="A24" i="71"/>
  <c r="A25" i="71"/>
  <c r="A30" i="73"/>
  <c r="A29" i="73"/>
  <c r="A32" i="75"/>
  <c r="A33" i="75"/>
  <c r="A34" i="75"/>
  <c r="A36" i="75"/>
  <c r="A38" i="75"/>
  <c r="A39" i="75"/>
  <c r="A31" i="73"/>
  <c r="A36" i="73"/>
  <c r="A37" i="73"/>
  <c r="A38" i="73"/>
  <c r="A39" i="73"/>
  <c r="K142" i="71"/>
  <c r="K134" i="71"/>
  <c r="K126" i="71"/>
  <c r="K118" i="71"/>
  <c r="K110" i="71"/>
  <c r="K101" i="71"/>
  <c r="K93" i="71"/>
  <c r="K85" i="71"/>
  <c r="K77" i="71"/>
  <c r="K137" i="71"/>
  <c r="K129" i="71"/>
  <c r="K121" i="71"/>
  <c r="K113" i="71"/>
  <c r="K105" i="71"/>
  <c r="K96" i="71"/>
  <c r="K88" i="71"/>
  <c r="K80" i="71"/>
  <c r="K125" i="71"/>
  <c r="K92" i="71"/>
  <c r="K66" i="71"/>
  <c r="K57" i="71"/>
  <c r="K49" i="71"/>
  <c r="K41" i="71"/>
  <c r="K33" i="71"/>
  <c r="K25" i="71"/>
  <c r="K122" i="71"/>
  <c r="K89" i="71"/>
  <c r="K69" i="71"/>
  <c r="K52" i="71"/>
  <c r="K36" i="71"/>
  <c r="K20" i="71"/>
  <c r="K117" i="71"/>
  <c r="K84" i="71"/>
  <c r="K62" i="71"/>
  <c r="K45" i="71"/>
  <c r="K29" i="71"/>
  <c r="K48" i="71"/>
  <c r="K16" i="71"/>
  <c r="K81" i="71"/>
  <c r="K73" i="71"/>
  <c r="K40" i="71"/>
  <c r="K114" i="71"/>
  <c r="K56" i="71"/>
  <c r="K24" i="71"/>
  <c r="K65" i="71"/>
  <c r="K32" i="71"/>
  <c r="A29" i="71"/>
  <c r="A30" i="71"/>
  <c r="A31" i="71"/>
  <c r="A40" i="75"/>
  <c r="A41" i="75"/>
  <c r="A42" i="75"/>
  <c r="K26" i="71"/>
  <c r="K42" i="71"/>
  <c r="K50" i="71"/>
  <c r="K58" i="71"/>
  <c r="K67" i="71"/>
  <c r="K74" i="71"/>
  <c r="K79" i="71"/>
  <c r="K95" i="71"/>
  <c r="K112" i="71"/>
  <c r="K128" i="71"/>
  <c r="K23" i="71"/>
  <c r="K39" i="71"/>
  <c r="K55" i="71"/>
  <c r="K72" i="71"/>
  <c r="K78" i="71"/>
  <c r="K102" i="71"/>
  <c r="K111" i="71"/>
  <c r="K135" i="71"/>
  <c r="K143" i="71"/>
  <c r="K18" i="71"/>
  <c r="K34" i="71"/>
  <c r="K120" i="71"/>
  <c r="K136" i="71"/>
  <c r="K15" i="71"/>
  <c r="K31" i="71"/>
  <c r="K47" i="71"/>
  <c r="K86" i="71"/>
  <c r="K127" i="71"/>
  <c r="K21" i="71"/>
  <c r="K37" i="71"/>
  <c r="K53" i="71"/>
  <c r="K70" i="71"/>
  <c r="K100" i="71"/>
  <c r="K133" i="71"/>
  <c r="K106" i="71"/>
  <c r="K138" i="71"/>
  <c r="K76" i="71"/>
  <c r="K109" i="71"/>
  <c r="K141" i="71"/>
  <c r="K22" i="71"/>
  <c r="K30" i="71"/>
  <c r="K38" i="71"/>
  <c r="K46" i="71"/>
  <c r="K54" i="71"/>
  <c r="K63" i="71"/>
  <c r="K71" i="71"/>
  <c r="K75" i="71"/>
  <c r="K83" i="71"/>
  <c r="K91" i="71"/>
  <c r="K99" i="71"/>
  <c r="K108" i="71"/>
  <c r="K116" i="71"/>
  <c r="K124" i="71"/>
  <c r="K132" i="71"/>
  <c r="K140" i="71"/>
  <c r="A41" i="73"/>
  <c r="A42" i="73"/>
  <c r="A43" i="73"/>
  <c r="A44" i="73"/>
  <c r="A45" i="73"/>
  <c r="A46" i="73"/>
  <c r="A47" i="73"/>
  <c r="A48" i="73"/>
  <c r="A49" i="73"/>
  <c r="A51" i="73"/>
  <c r="A52" i="73"/>
  <c r="A40" i="73"/>
  <c r="K71" i="72"/>
  <c r="K63" i="72"/>
  <c r="K55" i="72"/>
  <c r="K47" i="72"/>
  <c r="K39" i="72"/>
  <c r="K31" i="72"/>
  <c r="K23" i="72"/>
  <c r="K15" i="72"/>
  <c r="K74" i="72"/>
  <c r="K66" i="72"/>
  <c r="K58" i="72"/>
  <c r="K50" i="72"/>
  <c r="K42" i="72"/>
  <c r="K34" i="72"/>
  <c r="K26" i="72"/>
  <c r="K18" i="72"/>
  <c r="K51" i="72"/>
  <c r="K19" i="72"/>
  <c r="K22" i="72"/>
  <c r="K87" i="71"/>
  <c r="K103" i="71"/>
  <c r="K64" i="71"/>
  <c r="K94" i="71"/>
  <c r="K119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47" i="71"/>
  <c r="A48" i="71"/>
  <c r="A49" i="71"/>
  <c r="A32" i="71"/>
  <c r="A33" i="71"/>
  <c r="K130" i="71"/>
  <c r="K97" i="71"/>
  <c r="K28" i="71"/>
  <c r="K44" i="71"/>
  <c r="K60" i="71"/>
  <c r="K27" i="71"/>
  <c r="K35" i="71"/>
  <c r="K43" i="71"/>
  <c r="K51" i="71"/>
  <c r="K59" i="71"/>
  <c r="K68" i="71"/>
  <c r="K82" i="71"/>
  <c r="K90" i="71"/>
  <c r="K98" i="71"/>
  <c r="K107" i="71"/>
  <c r="K115" i="71"/>
  <c r="K123" i="71"/>
  <c r="K131" i="71"/>
  <c r="K139" i="71"/>
  <c r="A33" i="73"/>
  <c r="A32" i="73"/>
  <c r="A34" i="73"/>
  <c r="A35" i="73"/>
  <c r="A43" i="75"/>
  <c r="K29" i="72"/>
  <c r="K37" i="72"/>
  <c r="K69" i="72"/>
  <c r="K17" i="72"/>
  <c r="K61" i="72"/>
  <c r="K70" i="72"/>
  <c r="K14" i="72"/>
  <c r="K46" i="72"/>
  <c r="K20" i="72"/>
  <c r="K28" i="72"/>
  <c r="K36" i="72"/>
  <c r="K44" i="72"/>
  <c r="K52" i="72"/>
  <c r="K60" i="72"/>
  <c r="K68" i="72"/>
  <c r="K76" i="72"/>
  <c r="K97" i="73"/>
  <c r="K88" i="73"/>
  <c r="K80" i="73"/>
  <c r="K72" i="73"/>
  <c r="K99" i="73"/>
  <c r="K82" i="73"/>
  <c r="K71" i="73"/>
  <c r="K63" i="73"/>
  <c r="K54" i="73"/>
  <c r="K45" i="73"/>
  <c r="K37" i="73"/>
  <c r="K29" i="73"/>
  <c r="K21" i="73"/>
  <c r="K84" i="73"/>
  <c r="K64" i="73"/>
  <c r="K55" i="73"/>
  <c r="K46" i="73"/>
  <c r="K38" i="73"/>
  <c r="K30" i="73"/>
  <c r="K22" i="73"/>
  <c r="K90" i="73"/>
  <c r="K67" i="73"/>
  <c r="K33" i="73"/>
  <c r="K20" i="73"/>
  <c r="K12" i="73"/>
  <c r="K13" i="73"/>
  <c r="K26" i="73"/>
  <c r="K74" i="73"/>
  <c r="K16" i="73"/>
  <c r="K27" i="72"/>
  <c r="K45" i="72"/>
  <c r="K14" i="71"/>
  <c r="A50" i="71"/>
  <c r="A51" i="71"/>
  <c r="A52" i="71"/>
  <c r="K38" i="72"/>
  <c r="K30" i="72"/>
  <c r="K62" i="72"/>
  <c r="K35" i="72"/>
  <c r="K67" i="72"/>
  <c r="K16" i="72"/>
  <c r="K24" i="72"/>
  <c r="K32" i="72"/>
  <c r="K40" i="72"/>
  <c r="K48" i="72"/>
  <c r="K56" i="72"/>
  <c r="K64" i="72"/>
  <c r="K72" i="72"/>
  <c r="I77" i="72"/>
  <c r="K59" i="72"/>
  <c r="K21" i="72"/>
  <c r="K53" i="72"/>
  <c r="K54" i="72"/>
  <c r="K43" i="72"/>
  <c r="K75" i="72"/>
  <c r="K25" i="72"/>
  <c r="K33" i="72"/>
  <c r="K41" i="72"/>
  <c r="K49" i="72"/>
  <c r="K57" i="72"/>
  <c r="K65" i="72"/>
  <c r="K73" i="72"/>
  <c r="A55" i="73"/>
  <c r="A56" i="73"/>
  <c r="A57" i="73"/>
  <c r="A58" i="73"/>
  <c r="A59" i="73"/>
  <c r="A60" i="73"/>
  <c r="A62" i="73"/>
  <c r="A63" i="73"/>
  <c r="A64" i="73"/>
  <c r="A65" i="73"/>
  <c r="A66" i="73"/>
  <c r="A67" i="73"/>
  <c r="A68" i="73"/>
  <c r="A69" i="73"/>
  <c r="A70" i="73"/>
  <c r="A71" i="73"/>
  <c r="A72" i="73"/>
  <c r="A73" i="73"/>
  <c r="A74" i="73"/>
  <c r="A75" i="73"/>
  <c r="A76" i="73"/>
  <c r="A77" i="73"/>
  <c r="A78" i="73"/>
  <c r="A79" i="73"/>
  <c r="A80" i="73"/>
  <c r="A81" i="73"/>
  <c r="A82" i="73"/>
  <c r="A83" i="73"/>
  <c r="A84" i="73"/>
  <c r="A85" i="73"/>
  <c r="A86" i="73"/>
  <c r="A87" i="73"/>
  <c r="A88" i="73"/>
  <c r="A89" i="73"/>
  <c r="A90" i="73"/>
  <c r="A92" i="73"/>
  <c r="A93" i="73"/>
  <c r="A94" i="73"/>
  <c r="A95" i="73"/>
  <c r="A96" i="73"/>
  <c r="A97" i="73"/>
  <c r="A98" i="73"/>
  <c r="A99" i="73"/>
  <c r="A100" i="73"/>
  <c r="A101" i="73"/>
  <c r="A53" i="73"/>
  <c r="A54" i="73"/>
  <c r="A45" i="75"/>
  <c r="A46" i="75"/>
  <c r="A47" i="75"/>
  <c r="A48" i="75"/>
  <c r="A49" i="75"/>
  <c r="A51" i="75"/>
  <c r="A44" i="75"/>
  <c r="K76" i="73"/>
  <c r="K77" i="73"/>
  <c r="K85" i="73"/>
  <c r="K94" i="73"/>
  <c r="K17" i="73"/>
  <c r="I102" i="73"/>
  <c r="K14" i="73"/>
  <c r="K78" i="73"/>
  <c r="A53" i="71"/>
  <c r="A54" i="71"/>
  <c r="A57" i="71"/>
  <c r="A58" i="71"/>
  <c r="A59" i="71"/>
  <c r="A60" i="71"/>
  <c r="A62" i="71"/>
  <c r="A63" i="71"/>
  <c r="A55" i="71"/>
  <c r="A56" i="71"/>
  <c r="K25" i="73"/>
  <c r="K51" i="73"/>
  <c r="K15" i="73"/>
  <c r="K146" i="74"/>
  <c r="K142" i="74"/>
  <c r="K138" i="74"/>
  <c r="K134" i="74"/>
  <c r="K130" i="74"/>
  <c r="K126" i="74"/>
  <c r="K122" i="74"/>
  <c r="K112" i="74"/>
  <c r="K96" i="74"/>
  <c r="K118" i="74"/>
  <c r="K110" i="74"/>
  <c r="K102" i="74"/>
  <c r="K94" i="74"/>
  <c r="K86" i="74"/>
  <c r="K116" i="74"/>
  <c r="K106" i="74"/>
  <c r="K83" i="74"/>
  <c r="K73" i="74"/>
  <c r="K67" i="74"/>
  <c r="K63" i="74"/>
  <c r="K59" i="74"/>
  <c r="K55" i="74"/>
  <c r="K51" i="74"/>
  <c r="K47" i="74"/>
  <c r="K43" i="74"/>
  <c r="K39" i="74"/>
  <c r="K35" i="74"/>
  <c r="K31" i="74"/>
  <c r="K27" i="74"/>
  <c r="K23" i="74"/>
  <c r="K19" i="74"/>
  <c r="K15" i="74"/>
  <c r="K98" i="74"/>
  <c r="K90" i="74"/>
  <c r="K81" i="74"/>
  <c r="K114" i="74"/>
  <c r="K28" i="73"/>
  <c r="K36" i="73"/>
  <c r="K44" i="73"/>
  <c r="K53" i="73"/>
  <c r="K62" i="73"/>
  <c r="K70" i="73"/>
  <c r="K27" i="73"/>
  <c r="K35" i="73"/>
  <c r="K43" i="73"/>
  <c r="K52" i="73"/>
  <c r="K60" i="73"/>
  <c r="K69" i="73"/>
  <c r="K75" i="73"/>
  <c r="K83" i="73"/>
  <c r="K92" i="73"/>
  <c r="K100" i="73"/>
  <c r="K95" i="73"/>
  <c r="K59" i="73"/>
  <c r="K41" i="73"/>
  <c r="K49" i="73"/>
  <c r="K93" i="73"/>
  <c r="K101" i="73"/>
  <c r="K18" i="73"/>
  <c r="K86" i="73"/>
  <c r="K73" i="73"/>
  <c r="K81" i="73"/>
  <c r="K89" i="73"/>
  <c r="K98" i="73"/>
  <c r="K13" i="72"/>
  <c r="K58" i="73"/>
  <c r="K42" i="73"/>
  <c r="K34" i="73"/>
  <c r="K68" i="73"/>
  <c r="K19" i="73"/>
  <c r="K24" i="73"/>
  <c r="K32" i="73"/>
  <c r="K40" i="73"/>
  <c r="K48" i="73"/>
  <c r="K57" i="73"/>
  <c r="K66" i="73"/>
  <c r="K23" i="73"/>
  <c r="K31" i="73"/>
  <c r="K39" i="73"/>
  <c r="K47" i="73"/>
  <c r="K56" i="73"/>
  <c r="K65" i="73"/>
  <c r="K79" i="73"/>
  <c r="K87" i="73"/>
  <c r="K96" i="73"/>
  <c r="A52" i="75"/>
  <c r="A54" i="75"/>
  <c r="A55" i="75"/>
  <c r="A56" i="75"/>
  <c r="A57" i="75"/>
  <c r="A58" i="75"/>
  <c r="A59" i="75"/>
  <c r="A60" i="75"/>
  <c r="A61" i="75"/>
  <c r="A62" i="75"/>
  <c r="A63" i="75"/>
  <c r="A81" i="75"/>
  <c r="K38" i="75"/>
  <c r="K75" i="74"/>
  <c r="K71" i="74"/>
  <c r="K79" i="74"/>
  <c r="K68" i="74"/>
  <c r="K72" i="74"/>
  <c r="K76" i="74"/>
  <c r="K80" i="74"/>
  <c r="K93" i="74"/>
  <c r="K97" i="74"/>
  <c r="K109" i="74"/>
  <c r="K113" i="74"/>
  <c r="K121" i="74"/>
  <c r="K125" i="74"/>
  <c r="K129" i="74"/>
  <c r="K133" i="74"/>
  <c r="K137" i="74"/>
  <c r="K141" i="74"/>
  <c r="K145" i="74"/>
  <c r="I148" i="74"/>
  <c r="K48" i="75"/>
  <c r="K39" i="75"/>
  <c r="K80" i="75"/>
  <c r="K15" i="75"/>
  <c r="K23" i="75"/>
  <c r="A74" i="71"/>
  <c r="A75" i="71"/>
  <c r="A64" i="71"/>
  <c r="A65" i="71"/>
  <c r="A66" i="71"/>
  <c r="A67" i="71"/>
  <c r="A68" i="71"/>
  <c r="A69" i="71"/>
  <c r="A70" i="71"/>
  <c r="A71" i="71"/>
  <c r="A72" i="71"/>
  <c r="A73" i="71"/>
  <c r="K69" i="74"/>
  <c r="K77" i="74"/>
  <c r="K100" i="74"/>
  <c r="K92" i="74"/>
  <c r="K108" i="74"/>
  <c r="K70" i="74"/>
  <c r="K74" i="74"/>
  <c r="K78" i="74"/>
  <c r="K88" i="74"/>
  <c r="K104" i="74"/>
  <c r="K120" i="74"/>
  <c r="K124" i="74"/>
  <c r="K128" i="74"/>
  <c r="K132" i="74"/>
  <c r="K136" i="74"/>
  <c r="K140" i="74"/>
  <c r="K144" i="74"/>
  <c r="K11" i="73"/>
  <c r="K18" i="74"/>
  <c r="K22" i="74"/>
  <c r="K26" i="74"/>
  <c r="K30" i="74"/>
  <c r="K34" i="74"/>
  <c r="K38" i="74"/>
  <c r="K42" i="74"/>
  <c r="K46" i="74"/>
  <c r="K50" i="74"/>
  <c r="K54" i="74"/>
  <c r="K58" i="74"/>
  <c r="K62" i="74"/>
  <c r="K66" i="74"/>
  <c r="K13" i="76"/>
  <c r="K84" i="74"/>
  <c r="K89" i="74"/>
  <c r="K101" i="74"/>
  <c r="K105" i="74"/>
  <c r="K117" i="74"/>
  <c r="K17" i="74"/>
  <c r="K21" i="74"/>
  <c r="K25" i="74"/>
  <c r="K29" i="74"/>
  <c r="K33" i="74"/>
  <c r="K37" i="74"/>
  <c r="K41" i="74"/>
  <c r="K45" i="74"/>
  <c r="K49" i="74"/>
  <c r="K53" i="74"/>
  <c r="K57" i="74"/>
  <c r="K61" i="74"/>
  <c r="K65" i="74"/>
  <c r="K16" i="74"/>
  <c r="K20" i="74"/>
  <c r="K24" i="74"/>
  <c r="K28" i="74"/>
  <c r="K32" i="74"/>
  <c r="K36" i="74"/>
  <c r="K40" i="74"/>
  <c r="K44" i="74"/>
  <c r="K48" i="74"/>
  <c r="K52" i="74"/>
  <c r="K56" i="74"/>
  <c r="K60" i="74"/>
  <c r="K64" i="74"/>
  <c r="K82" i="74"/>
  <c r="K87" i="74"/>
  <c r="K91" i="74"/>
  <c r="K95" i="74"/>
  <c r="K99" i="74"/>
  <c r="K103" i="74"/>
  <c r="K107" i="74"/>
  <c r="K111" i="74"/>
  <c r="K115" i="74"/>
  <c r="K119" i="74"/>
  <c r="K123" i="74"/>
  <c r="K127" i="74"/>
  <c r="K131" i="74"/>
  <c r="K135" i="74"/>
  <c r="K139" i="74"/>
  <c r="K143" i="74"/>
  <c r="K147" i="74"/>
  <c r="A79" i="75"/>
  <c r="A80" i="75"/>
  <c r="A65" i="75"/>
  <c r="A66" i="75"/>
  <c r="A67" i="75"/>
  <c r="A68" i="75"/>
  <c r="A69" i="75"/>
  <c r="A70" i="75"/>
  <c r="A71" i="75"/>
  <c r="A72" i="75"/>
  <c r="A73" i="75"/>
  <c r="A74" i="75"/>
  <c r="A75" i="75"/>
  <c r="A76" i="75"/>
  <c r="A77" i="75"/>
  <c r="K44" i="75"/>
  <c r="K43" i="75"/>
  <c r="K32" i="75"/>
  <c r="K27" i="75"/>
  <c r="K14" i="75"/>
  <c r="K79" i="75"/>
  <c r="K66" i="75"/>
  <c r="K57" i="75"/>
  <c r="K74" i="75"/>
  <c r="K20" i="75"/>
  <c r="K28" i="75"/>
  <c r="K24" i="75"/>
  <c r="K30" i="75"/>
  <c r="K55" i="75"/>
  <c r="K70" i="75"/>
  <c r="K49" i="75"/>
  <c r="K47" i="75"/>
  <c r="K61" i="75"/>
  <c r="K16" i="76"/>
  <c r="K41" i="75"/>
  <c r="K58" i="75"/>
  <c r="K75" i="75"/>
  <c r="K15" i="76"/>
  <c r="K14" i="76"/>
  <c r="K67" i="75"/>
  <c r="K34" i="75"/>
  <c r="K72" i="75"/>
  <c r="K81" i="75"/>
  <c r="A76" i="71"/>
  <c r="A77" i="71"/>
  <c r="A78" i="71"/>
  <c r="A79" i="71"/>
  <c r="K63" i="75"/>
  <c r="K54" i="75"/>
  <c r="K71" i="75"/>
  <c r="K21" i="75"/>
  <c r="K33" i="75"/>
  <c r="K46" i="75"/>
  <c r="K56" i="75"/>
  <c r="K65" i="75"/>
  <c r="K73" i="75"/>
  <c r="K22" i="75"/>
  <c r="K18" i="76"/>
  <c r="K62" i="75"/>
  <c r="K19" i="75"/>
  <c r="K16" i="75"/>
  <c r="K36" i="75"/>
  <c r="K18" i="75"/>
  <c r="K26" i="75"/>
  <c r="K45" i="75"/>
  <c r="K52" i="75"/>
  <c r="K59" i="75"/>
  <c r="K68" i="75"/>
  <c r="K76" i="75"/>
  <c r="K13" i="74"/>
  <c r="K17" i="76"/>
  <c r="K42" i="75"/>
  <c r="K17" i="75"/>
  <c r="K25" i="75"/>
  <c r="K40" i="75"/>
  <c r="K51" i="75"/>
  <c r="K60" i="75"/>
  <c r="K69" i="75"/>
  <c r="K77" i="75"/>
  <c r="I4" i="71"/>
  <c r="K13" i="75"/>
  <c r="A82" i="71"/>
  <c r="A83" i="71"/>
  <c r="A84" i="71"/>
  <c r="A85" i="71"/>
  <c r="A86" i="71"/>
  <c r="A87" i="71"/>
  <c r="A88" i="71"/>
  <c r="A89" i="71"/>
  <c r="A90" i="71"/>
  <c r="A91" i="71"/>
  <c r="A92" i="71"/>
  <c r="A93" i="71"/>
  <c r="A94" i="71"/>
  <c r="A95" i="71"/>
  <c r="A96" i="71"/>
  <c r="A97" i="71"/>
  <c r="A98" i="71"/>
  <c r="A99" i="71"/>
  <c r="A100" i="71"/>
  <c r="A101" i="71"/>
  <c r="A102" i="71"/>
  <c r="A103" i="71"/>
  <c r="A105" i="71"/>
  <c r="A106" i="71"/>
  <c r="A107" i="71"/>
  <c r="A108" i="71"/>
  <c r="A109" i="71"/>
  <c r="A110" i="71"/>
  <c r="A111" i="71"/>
  <c r="A112" i="71"/>
  <c r="A113" i="71"/>
  <c r="A114" i="71"/>
  <c r="A115" i="71"/>
  <c r="A116" i="71"/>
  <c r="A117" i="71"/>
  <c r="A118" i="71"/>
  <c r="A119" i="71"/>
  <c r="A120" i="71"/>
  <c r="A121" i="71"/>
  <c r="A122" i="71"/>
  <c r="A123" i="71"/>
  <c r="A124" i="71"/>
  <c r="A125" i="71"/>
  <c r="A126" i="71"/>
  <c r="A127" i="71"/>
  <c r="A128" i="71"/>
  <c r="A129" i="71"/>
  <c r="A130" i="71"/>
  <c r="A131" i="71"/>
  <c r="A132" i="71"/>
  <c r="A133" i="71"/>
  <c r="A134" i="71"/>
  <c r="A135" i="71"/>
  <c r="A136" i="71"/>
  <c r="A137" i="71"/>
  <c r="A138" i="71"/>
  <c r="A139" i="71"/>
  <c r="A140" i="71"/>
  <c r="A141" i="71"/>
  <c r="A142" i="71"/>
  <c r="A143" i="71"/>
  <c r="A80" i="71"/>
  <c r="A81" i="71"/>
  <c r="K12" i="76"/>
  <c r="I4" i="72"/>
  <c r="I3" i="73"/>
  <c r="I4" i="74"/>
  <c r="I4" i="76"/>
  <c r="I4" i="75"/>
  <c r="E18" i="1"/>
  <c r="E21" i="1"/>
  <c r="E19" i="1"/>
  <c r="E14" i="1"/>
  <c r="E15" i="1"/>
  <c r="E13" i="1"/>
  <c r="E16" i="1"/>
  <c r="E17" i="1"/>
  <c r="E23" i="1"/>
</calcChain>
</file>

<file path=xl/sharedStrings.xml><?xml version="1.0" encoding="utf-8"?>
<sst xmlns="http://schemas.openxmlformats.org/spreadsheetml/2006/main" count="2456" uniqueCount="744">
  <si>
    <t>1</t>
  </si>
  <si>
    <t>3</t>
  </si>
  <si>
    <t>4</t>
  </si>
  <si>
    <t>6</t>
  </si>
  <si>
    <t>7</t>
  </si>
  <si>
    <t>8</t>
  </si>
  <si>
    <t>9</t>
  </si>
  <si>
    <t>10</t>
  </si>
  <si>
    <t>11</t>
  </si>
  <si>
    <t>TOTAL VALUE</t>
  </si>
  <si>
    <t>GEL</t>
  </si>
  <si>
    <t>USD</t>
  </si>
  <si>
    <t>RATE</t>
  </si>
  <si>
    <t>5</t>
  </si>
  <si>
    <t>14</t>
  </si>
  <si>
    <t>13</t>
  </si>
  <si>
    <t>15</t>
  </si>
  <si>
    <t xml:space="preserve">Grand Total/Per Total % </t>
  </si>
  <si>
    <t>საინჟინრო ნაწილი</t>
  </si>
  <si>
    <t>სამშენებლო ფართი (მ/2)</t>
  </si>
  <si>
    <t>ცალი</t>
  </si>
  <si>
    <t>მ3</t>
  </si>
  <si>
    <t>მ2</t>
  </si>
  <si>
    <t>ჯამი</t>
  </si>
  <si>
    <t>ვენტილაცია</t>
  </si>
  <si>
    <t>გათბობა-გაგრილება</t>
  </si>
  <si>
    <t>კანალიზაცია</t>
  </si>
  <si>
    <t>ელექტროობა</t>
  </si>
  <si>
    <t>სახანძრო უსაფრთხოება</t>
  </si>
  <si>
    <t>ჯამური გვერდი</t>
  </si>
  <si>
    <t>ფასი კვადრატულ მეტრზე</t>
  </si>
  <si>
    <t>Description</t>
  </si>
  <si>
    <t>Unit</t>
  </si>
  <si>
    <t>Quantity</t>
  </si>
  <si>
    <t>Material</t>
  </si>
  <si>
    <t>Labor</t>
  </si>
  <si>
    <t>TOTAL PER ITEM</t>
  </si>
  <si>
    <t>COST PER UNIT</t>
  </si>
  <si>
    <t>Unit Price Material</t>
  </si>
  <si>
    <t>Unit Price Labor</t>
  </si>
  <si>
    <t>Manufacturer brand name</t>
  </si>
  <si>
    <t>NOTE</t>
  </si>
  <si>
    <t>Normative Ratio</t>
  </si>
  <si>
    <t>Total</t>
  </si>
  <si>
    <t>Unit Price</t>
  </si>
  <si>
    <t>16</t>
  </si>
  <si>
    <t>17</t>
  </si>
  <si>
    <t>გრძ.მ</t>
  </si>
  <si>
    <t>დამიწების მრავალძარღვა კაბელი  1x16 მმ2</t>
  </si>
  <si>
    <t>დამიწების მრავალძარღვა კაბელი  1x10 მმ2</t>
  </si>
  <si>
    <t>დამიწების მოსპილენძებული ღერძი  Ø17, l=5მ</t>
  </si>
  <si>
    <t>დამიწების ზოლოვანი კაბელი  1x40 მმ</t>
  </si>
  <si>
    <t>კომპლექტი</t>
  </si>
  <si>
    <t>PVC  გოფრირებული მიილი  Ø16</t>
  </si>
  <si>
    <t>PVC  გოფრირებული მიილი  Ø25</t>
  </si>
  <si>
    <t>PVC  გოფრირებული მიილი  Ø40</t>
  </si>
  <si>
    <t>PVC  გოფრირებული მიილი  Ø90</t>
  </si>
  <si>
    <t>ლითონის მოთუთიებული საკაბელო არხი  100x50</t>
  </si>
  <si>
    <t>ლითონის მოთუთიებული საკაბელო არხი  100x100</t>
  </si>
  <si>
    <t>ლითონის მოთუთიებული საკაბელო არხი  150x70</t>
  </si>
  <si>
    <t>ლითონის მოთუთიებული საკაბელო არხი  200x100</t>
  </si>
  <si>
    <t>ლითონის მოთუთიებული საკაბელო არხი  200x200</t>
  </si>
  <si>
    <t>ლითონის მოთუთიებული საკაბელო არხი  150x150</t>
  </si>
  <si>
    <t>1 კლავიშიანი ჩამრთველი, 10A</t>
  </si>
  <si>
    <t>2 კლავიშიანი ჩამრთველი, 10A</t>
  </si>
  <si>
    <t>საშტეფცელო როზეტი დამიწების კონტაქტით, 2P+E-16A</t>
  </si>
  <si>
    <t>იატაკში განთავსებული ყუთი ორი ორპოლუსიანი შტეფსელური როზეტით დამიწების კონტაქტით</t>
  </si>
  <si>
    <t>იატაკში განთავსებული ყუთი სამი ორპოლუსიანი შტეფსელური როზეტით დამიწების კონტაქტით</t>
  </si>
  <si>
    <t>ბლოკი რვა ცალი დამიწების კონტაქტიანი შტეფსელური როზეტით</t>
  </si>
  <si>
    <t>ლუმინისცენტური სანათი 600x600 4xT5-14W ნათურით, IP44</t>
  </si>
  <si>
    <t>ლუმინისცენტური სანათი 600x600 4xT5-14W ნათურით, IP44 1 საათიანი ავარიული განათების ბლოკით</t>
  </si>
  <si>
    <t>ლუმინისცენტური სანათი 600x600 4xT5-14W ნათურით, IP65</t>
  </si>
  <si>
    <t>ლუმინისცენტური სანათი 600x600 4xT5-14W ნათურით, IP65 1 საათიანი ავარიული განათების ბლოკით</t>
  </si>
  <si>
    <t>ლუმინისცენტური სანათი 2xT5-28W ნათურით, IP65</t>
  </si>
  <si>
    <t>ლუმინისცენტური სანათი 2xT5-28W ნათურით, IP65 1 საათიანი ავარიული განათების ბლოკით</t>
  </si>
  <si>
    <t>ლუმინისცენტური სანათი 2xT5-14W ნათურით, IP44 1 საათიანი ავარიული განათების ბლოკით</t>
  </si>
  <si>
    <t>ჩაფლული LED სანათი 23W ნათურით</t>
  </si>
  <si>
    <t>ჩაფლული LED სანათი 23W ნათურით 1 საათიანი ავარიული განათების ბლოკით</t>
  </si>
  <si>
    <t>წერტილოვანი სანათი 18W ეკონათრით</t>
  </si>
  <si>
    <t>შუქდიოდური ავარიული განათების სანათი ინტეგრირებული აკუმულატორით(1სთ) საევახუაციო ნიშნით "EXIT"</t>
  </si>
  <si>
    <t>სასიგნალო სანათი "შესვლა აკრძალულია"</t>
  </si>
  <si>
    <t>სამონტაჟო კოლოფი</t>
  </si>
  <si>
    <t>LED ტიპის 60 ვატიანი ნათურით ფეთქებადსაწინააღმდეგო სანათური</t>
  </si>
  <si>
    <t>მთავარი ელ. გამანაწილებელი ფარი MDB-1</t>
  </si>
  <si>
    <t>ავტომატური ამომრთველი MCB 3xC1500/6KA</t>
  </si>
  <si>
    <t>ავტომატური ამომრთველი MCB 3xC16/6KA</t>
  </si>
  <si>
    <t>ავტომატური ამომრთველი MCB 3xC400/6KA</t>
  </si>
  <si>
    <t>ელ. ფარი 14 მოდულზე</t>
  </si>
  <si>
    <t>მთავარი ელ. გამანაწილებელი ფარი MDB-2</t>
  </si>
  <si>
    <t>ავტომატური ამომრთველი MCB 3xC1000/6KA</t>
  </si>
  <si>
    <t>ელ. ფარი 8 მოდულზე</t>
  </si>
  <si>
    <t>მთავარი ელ. გამანაწილებელი ფარი MDB-3</t>
  </si>
  <si>
    <t>ავტომატური ამომრთველი MCB 3xC40/6KA</t>
  </si>
  <si>
    <t>ავტომატური ამომრთველი MCB 3xC50/6KA</t>
  </si>
  <si>
    <t>ავტომატური ამომრთველი MCB 3xC63/6KA</t>
  </si>
  <si>
    <t>ავტომატური ამომრთველი MCB 3xC80/6KA</t>
  </si>
  <si>
    <t>ელ. ფარი 20 მოდულზე</t>
  </si>
  <si>
    <t>მთავარი ელ. გამანაწილებელი ფარი MDB-4</t>
  </si>
  <si>
    <t>ავტომატური ამომრთველი MCB 3xC25/6KA</t>
  </si>
  <si>
    <t>ავტომატური ამომრთველი MCB 3xC32/6KA</t>
  </si>
  <si>
    <t>ავტომატური ამომრთველი MCB 3xC180/6KA</t>
  </si>
  <si>
    <t>ელ. ფარი 18 მოდულზე</t>
  </si>
  <si>
    <t>მთავარი ელ. გამანაწილებელი ფარი MDB-5</t>
  </si>
  <si>
    <t>ავტომატური ამომრთველი MCB 3xC100/6KA</t>
  </si>
  <si>
    <t>ავტომატური ამომრთველი MCB 3xC150/6KA</t>
  </si>
  <si>
    <t>ავტომატური ამომრთველი MCB 3xC200/6KA</t>
  </si>
  <si>
    <t>ელ. გამანაწილებელი ფარი 1ს.DB-1</t>
  </si>
  <si>
    <t>მინიატურული ავტომატური ამომრთველი MCB 3xC10/6KA</t>
  </si>
  <si>
    <t>მინიატურული ავტომატური ამომრთველი MCB C10/6KA</t>
  </si>
  <si>
    <t>ელ. გამანაწილებელი ფარი 1ს.DB-2</t>
  </si>
  <si>
    <t>ელ. გამანაწილებელი ფარი 1ს.DB-3</t>
  </si>
  <si>
    <t>მინიატურული ავტომატური ამომრთველი MCB 3xC100/6KA</t>
  </si>
  <si>
    <t>მინიატურული ავტომატური ამომრთველი MCB 3xC40/6KA</t>
  </si>
  <si>
    <t>მინიატურული ავტომატური ამომრთველი MCB 3xC50/6KA</t>
  </si>
  <si>
    <t>მინიატურული ავტომატური ამომრთველი MCB C80/6KA</t>
  </si>
  <si>
    <t>მინიატურული ავტომატური ამომრთველი MCB 3xC25/6KA</t>
  </si>
  <si>
    <t>ელ. ფარი 28 მოდულზე</t>
  </si>
  <si>
    <t>ელ. გამანაწილებელი ფარი 1ს.DB-4</t>
  </si>
  <si>
    <t>მინიატურული ავტომატური ამომრთველი MCB 3xC80/6KA</t>
  </si>
  <si>
    <t>მინიატურული ავტომატური ამომრთველი MCB 3xC63/6KA</t>
  </si>
  <si>
    <t>ელ. გამანაწილებელი ფარი 2ს.DB-1</t>
  </si>
  <si>
    <t>ელ. ფარი 22 მოდულზე</t>
  </si>
  <si>
    <t>ელ. გამანაწილებელი ფარი 2ს.DB-2</t>
  </si>
  <si>
    <t>ელ. გამანაწილებელი ფარი 1DB-1</t>
  </si>
  <si>
    <t>მინიატურული ავტომატური ამომრთველი MCB 3xC20/6KA</t>
  </si>
  <si>
    <t>მინიატურული ავტომატური ამომრთველი MCB C16/6KA</t>
  </si>
  <si>
    <t>მინიატურული ავტომატური ამომრთველი MCB C20/6KA</t>
  </si>
  <si>
    <t>ელ. ფარი 56 მოდულზე</t>
  </si>
  <si>
    <t>ელ. გამანაწილებელი ფარი 1DB-2</t>
  </si>
  <si>
    <t>მინიატურული ავტომატური ამომრთველი MCB 3xC16/6KA</t>
  </si>
  <si>
    <t>მინიატურული ავტომატური ამომრთველი MCB C32/6KA</t>
  </si>
  <si>
    <t>ელ. ფარი 50 მოდულზე</t>
  </si>
  <si>
    <t>ელ. გამანაწილებელი ფარი 1DB-3</t>
  </si>
  <si>
    <t>ელ. ფარი 32 მოდულზე</t>
  </si>
  <si>
    <t>ელ. გამანაწილებელი ფარი 2DB-1</t>
  </si>
  <si>
    <t>ელ. ფარი 40 მოდულზე</t>
  </si>
  <si>
    <t>ელ. გამანაწილებელი ფარი 2DB-2</t>
  </si>
  <si>
    <t>ელ. ფარი 64 მოდულზე</t>
  </si>
  <si>
    <t>ელ. გამანაწილებელი ფარი 2DB-3</t>
  </si>
  <si>
    <t>ელ. ფარი 44 მოდულზე</t>
  </si>
  <si>
    <t>ელ. გამანაწილებელი ფარი 2DB-4</t>
  </si>
  <si>
    <t>ელ. გამანაწილებელი ფარი 2DB-5</t>
  </si>
  <si>
    <t>ელ. ფარი 68 მოდულზე</t>
  </si>
  <si>
    <t>ელ. გამანაწილებელი ფარი 2DB-6</t>
  </si>
  <si>
    <t>ელ. გამანაწილებელი ფარი 3DB-1</t>
  </si>
  <si>
    <t>მინიატურული ავტომატური ამომრთველი MCB C25/6KA</t>
  </si>
  <si>
    <t>ელ. ფარი 82 მოდულზე</t>
  </si>
  <si>
    <t>ელ. გამანაწილებელი ფარი 3DB-2</t>
  </si>
  <si>
    <t>მინიატურული ავტომატური ამომრთველი MCB C100/6KA</t>
  </si>
  <si>
    <t>ელ. ფარი 88 მოდულზე</t>
  </si>
  <si>
    <t>ელ. გამანაწილებელი ფარი 3DB-3</t>
  </si>
  <si>
    <t>ელ. ფარი 62 მოდულზე</t>
  </si>
  <si>
    <t>ელ. გამანაწილებელი ფარი 3DB-4</t>
  </si>
  <si>
    <t>ელ. გამანაწილებელი ფარი 4DB-1</t>
  </si>
  <si>
    <t>ელ. ფარი 74 მოდულზე</t>
  </si>
  <si>
    <t>ელ. გამანაწილებელი ფარი 4DB-2</t>
  </si>
  <si>
    <t>ელ. გამანაწილებელი ფარი 4DB-3</t>
  </si>
  <si>
    <t>ელ. ფარი 78 მოდულზე</t>
  </si>
  <si>
    <t>ელ. გამანაწილებელი ფარი 4DB-4</t>
  </si>
  <si>
    <t>ელ. ფარი 46 მოდულზე</t>
  </si>
  <si>
    <t>ელ. გამანაწილებელი ფარი 4DB-5</t>
  </si>
  <si>
    <t>მინიატურული ავტომატური ამომრთველი MCB 3xC32/6KA</t>
  </si>
  <si>
    <t>ელ. ფარი 48 მოდულზე</t>
  </si>
  <si>
    <t>ელ. გამანაწილებელი ფარი 5DB-1</t>
  </si>
  <si>
    <t>ელ. გამანაწილებელი ფარი 5DB-2</t>
  </si>
  <si>
    <t>მინიატურული ავტომატური ამომრთველი MCB 3xC200/6KA</t>
  </si>
  <si>
    <t>ელ. ფარი 24 მოდულზე</t>
  </si>
  <si>
    <t>ელ. გამანაწილებელი ფარი 5DB-3</t>
  </si>
  <si>
    <t>მინიატურული ავტომატური ამომრთველი MCB 3xC120/6KA</t>
  </si>
  <si>
    <t>ელ. გამანაწილებელი ფარი 1DB-4</t>
  </si>
  <si>
    <t>ელ. გამანაწილებელი ფარი 2DB-7</t>
  </si>
  <si>
    <t>ელ. გამანაწილებელი ფარი 3DB-5</t>
  </si>
  <si>
    <t>ელ. გამანაწილებელი ფარი 4DB-6</t>
  </si>
  <si>
    <t>ელ. გამანაწილებელი ფარი DB-1 (საქვაბე)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</si>
  <si>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R5111-1874 ტიპის, Jნ=0.6ა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</si>
  <si>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R5111-2074 ტიპის, Jნ=1.0ა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</si>
  <si>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R5111-2274 ტიპის, Jნ=1.6ა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</si>
  <si>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R5111-2474 ტიპის, Jნ=2.5ა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</si>
  <si>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R5111-2674 ტიპის, Jნ=4.0ა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</si>
  <si>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R5111-3274 ტიპის, Jნ=16ა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</si>
  <si>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R5111-3774 ტიპის, Jნ=50ა</t>
  </si>
  <si>
    <t>ყუთი მაგნიტური გამშვით, შემყვანზე ავტომატური ამომრთველით კარებზე მართვის ღილაკებით, სასიგნალო ნათრით და გადამრთველით, დისტანციურ მართვაზე, ერთფიდერიანი R5111-3874 ტიპის, Jნ=60ა</t>
  </si>
  <si>
    <t>სამფაზა აქტიური ენერგიის მრიცხველი J=1500ა</t>
  </si>
  <si>
    <t>დენის ტრანსფორმატორი, 1500/5 TK-20 ტიპის</t>
  </si>
  <si>
    <t>გადამრთველი ABP, სამფაზა ავტომატიღ 400 ამპერზე</t>
  </si>
  <si>
    <t>Transportation Costs:</t>
  </si>
  <si>
    <t>Sub Total</t>
  </si>
  <si>
    <t>Overhead Costs:</t>
  </si>
  <si>
    <t>Sub-Total</t>
  </si>
  <si>
    <t>Profit:</t>
  </si>
  <si>
    <t>VAT</t>
  </si>
  <si>
    <t>GRAND TOTAL</t>
  </si>
  <si>
    <t>modinebiti sistemebi</t>
  </si>
  <si>
    <t>კონდიციონერი AHU #1 წარმადობით ჰაერზე L=3500მ3/სთ, ოთხი საფეხურის ფილტრაციით (G4+F7+F9+HEPA)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(2ცალი) აგრეთვე რეკუპერატორით. Lრეკ=2300 მ3/სთ Qსიც=35.0კვტ. Qსით=25.0კვტ. (Nორთ.გენ.=21.0კვტ) Gორთ=29.0კგ/სთ</t>
  </si>
  <si>
    <t>კომლ.</t>
  </si>
  <si>
    <t>კონდიციონერი AHU #2 წარმადობით ჰაერზე L=2550მ3/სთ,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Qსიც=26.0კვტ. Qსით=26.0კვტ. (Nორთ.გენ.=16.0კვტ) Gორთ=20.0კგ/სთ</t>
  </si>
  <si>
    <t>კონდიციონერი AHU #3 წარმადობით ჰაერზე L=3400მ3/სთ,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Qსიც=34.0კვტ. Qსით=34.0კვტ. (Nორთ.გენ.=20.0კვტ) Gორთ=28.0კგ/სთ</t>
  </si>
  <si>
    <t>კონდიციონერი AHU #4 წარმადობით ჰაერზე L=3600მ3/სთ,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Qსიც=36.0კვტ. Qსით=36.0კვტ. (Nორთ.გენ.=21.0კვტ) Gორთ=30.0კგ/სთ</t>
  </si>
  <si>
    <t>კონდიციონერი AHU #4a წარმადობით ჰაერზე L=1800მ3/სთ,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Qსიც=18.0კვტ. Qსით=18.0კვტ. (Nორთ.გენ.=11.0კვტ) Gორთ=15.0კგ/სთ</t>
  </si>
  <si>
    <t>კონდიციონერი AHU #5 წარმადობით ჰაერზე L=2250მ3/სთ,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Qსიც=23.0კვტ. Qსით=23.0კვტ. (Nორთ.გენ.=15.0კვტ) Gორთ=19.0კგ/სთ</t>
  </si>
  <si>
    <t>კონდიციონერი AHU #6 წარმადობით ჰაერზე L=2950მ3/სთ,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(2ცალი) აგრეთვე რეკუპერატორით. Lრეკ=2900მ3/სთ Qსიც=29.0კვტ. Qსით=18.0კვტ. (Nორთ.გენ.=18.0კვტ) Gორთ=24.0კგ/სთ</t>
  </si>
  <si>
    <t>კონდიციონერი AHU #7 წარმადობით ჰაერზე L=5700მ3/სთ, ოთხი საფეხურის ფილტრაციით (G4+F7+F9+HEPA)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Qსიც=57.0კვტ. Qსით=57.0კვტ. (Nორთ.გენ.=34.0კვტ) Gორთ=46.0კგ/სთ</t>
  </si>
  <si>
    <t>კონდიციონერი AHU #8 წარმადობით ჰაერზე L=3250მ3/სთ,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(2ცალი) აგრეთვე რეკუპერატორით. Lრეკ=2800მ3/სთ Qსიც=33.0კვტ. Qსით=21.0კვტ. (Nორთ.გენ.=19.0კვტ) Gორთ=27.0კგ/სთ</t>
  </si>
  <si>
    <t>კონდიციონერი AHU #9 წარმადობით ჰაერზე L=2050მ3/სთ,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Qსიც=21.0კვტ. Qსით=21.0კვტ. (Nორთ.გენ.=15.0კვტ) Gორთ=18.0კგ/სთ</t>
  </si>
  <si>
    <t>კონდიციონერი AHU #10 წარმადობით ჰაერზე L=2350მ3/სთ,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Qსიც=24.0კვტ. Qსით=24.0კვტ. (Nორთ.გენ.=15.0კვტ) Gორთ=19.0კგ/სთ</t>
  </si>
  <si>
    <t>კონდიციონერი AHU #11 წარმადობით ჰაერზე L=3450მ3/სთ, სამი საფეხურის ფილტრაციით (G4+F7+F9) ზედაპირული ჰაერგამაციებლით, ცხელი წყლის კოლორიფერით, ორთქლით დამატენიანებლით, ხმის ჩამხშობით და ჰიდრომოდულით. Qსიც=35.0კვტ. Qსით=35.0კვტ. (Nორთ.გენ.=21.0კვტ) Gორთ=29.0კგ/სთ</t>
  </si>
  <si>
    <t>ცხაური D 120მმ</t>
  </si>
  <si>
    <t>ცხაური D 160მმ</t>
  </si>
  <si>
    <t>ცხაური 350X200</t>
  </si>
  <si>
    <t>ცხაური 400X250</t>
  </si>
  <si>
    <t>ცხაური 400X300</t>
  </si>
  <si>
    <t>ცხაური 610X610</t>
  </si>
  <si>
    <t>ცხაური 650X650</t>
  </si>
  <si>
    <t>ცხაური 300X300</t>
  </si>
  <si>
    <t>ცხაური 450X300</t>
  </si>
  <si>
    <t>ბაქტერიული ფილტრი HEPA H-14</t>
  </si>
  <si>
    <t>ჰაერის მარეგურილებელი დემფერი d125</t>
  </si>
  <si>
    <t>ჰაერის მარეგურილებელი დემფერი d140</t>
  </si>
  <si>
    <t>ჰაერის მარეგურილებელი დემფერი d160</t>
  </si>
  <si>
    <t>ჰაერის მარეგურილებელი დემფერი d200</t>
  </si>
  <si>
    <t>ჰაერის მარეგურილებელი დემფერი 200X200</t>
  </si>
  <si>
    <t>ჰაერის მარეგურილებელი დემფერი 250X200</t>
  </si>
  <si>
    <t>ჰაერის მარეგურილებელი დემფერი 400X200</t>
  </si>
  <si>
    <t>ჰაერის მარეგურილებელი დემფერი 450X200</t>
  </si>
  <si>
    <t>ჰაერის მარეგურილებელი დემფერი 400X300</t>
  </si>
  <si>
    <t>ჰაერის მარეგურილებელი დემფერი 500X300</t>
  </si>
  <si>
    <t>ჰაერის მარეგურილებელი დემფერი 350X200</t>
  </si>
  <si>
    <t>ჰაერის მარეგურილებელი დემფერი 300X200</t>
  </si>
  <si>
    <t>ჰაერის მარეგურილებელი დემფერი 600X300</t>
  </si>
  <si>
    <t>უძრავი სავენტილაციო ცხაური 500X250</t>
  </si>
  <si>
    <t>უძრავი სავენტილაციო ცხაური 500X300</t>
  </si>
  <si>
    <t>უძრავი სავენტილაციო ცხაური 600X300</t>
  </si>
  <si>
    <t>უძრავი სავენტილაციო ცხაური 700X300</t>
  </si>
  <si>
    <t>უძრავი სავენტილაციო ცხაური 600X400</t>
  </si>
  <si>
    <t>უძრავი სავენტილაციო ცხაური 700X400</t>
  </si>
  <si>
    <t>უძრავი სავენტილაციო ცხაური 500X400</t>
  </si>
  <si>
    <t>უძრავი სავენტილაციო ცხაური 400X200</t>
  </si>
  <si>
    <t>ჰაერსატარის იზოლაცია არმაფლექსით, ან ფოლგირებული ქვაბამბით</t>
  </si>
  <si>
    <t>ვენტ. მართკუთხა არხებისთვის 2200მ3/სთ, 280პა. N=0.6ვვტ.</t>
  </si>
  <si>
    <t>ვენტ. მართკუთხა არხებისთვის 1800მ3/სთ, 240პა. N=0.6ვვტ.</t>
  </si>
  <si>
    <t>ვენტ. მართკუთხა არხებისთვის 1550მ3/სთ, 240პა. N=0.45ვვტ.</t>
  </si>
  <si>
    <t>ვენტ. მართკუთხა არხებისთვის 1150მ3/სთ, 240პა. N=0.45ვვტ.</t>
  </si>
  <si>
    <t>ვენტ. მართკუთხა არხებისთვის 1050მ3/სთ, 220პა. N=0.35ვვტ.</t>
  </si>
  <si>
    <t>ელ. კოლორიფერი წარმადობით L=1000მ3/სთ, Q=10.5ვვტ.</t>
  </si>
  <si>
    <t>HEPA ფილტრი გამწოვ ჰაერსადენზე 650-650 H-13</t>
  </si>
  <si>
    <t xml:space="preserve">F9 ფილტრი გამწოვ ჰაერსადენზე </t>
  </si>
  <si>
    <t>ცხაური D 125მმ</t>
  </si>
  <si>
    <t>ცხაური 500X350</t>
  </si>
  <si>
    <t>ცხაური 200X200</t>
  </si>
  <si>
    <t>ცხაური 300X200</t>
  </si>
  <si>
    <t>ცხაური 400X200</t>
  </si>
  <si>
    <t>ჰაერის მარეგურილებელი დემფერი 450X300</t>
  </si>
  <si>
    <t>უძრავი სავენტილაციო ცხაური 400X220</t>
  </si>
  <si>
    <t>უძრავი სავენტილაციო ცხაური 450X200</t>
  </si>
  <si>
    <t>უძრავი სავენტილაციო ცხაური 500X200</t>
  </si>
  <si>
    <t>უძრავი სავენტილაციო ცხაური 400X300</t>
  </si>
  <si>
    <t>ქოლგა გამწოვ ჰაერსადენზე d140</t>
  </si>
  <si>
    <t>ქოლგა გამწოვ ჰაერსადენზე 250X200</t>
  </si>
  <si>
    <t>ქოლგა გამწოვ ჰაერსადენზე 300X200</t>
  </si>
  <si>
    <t>მილსადენი "Climaterm"  d=160</t>
  </si>
  <si>
    <t>მ</t>
  </si>
  <si>
    <t>მილსადენი "Climaterm"  d=125</t>
  </si>
  <si>
    <t>მილსადენი "Climaterm"  d=110</t>
  </si>
  <si>
    <t>მილსადენი "Climaterm"  d=90</t>
  </si>
  <si>
    <t>მილსადენი "Climaterm"  d=75</t>
  </si>
  <si>
    <t>მილსადენი "Climaterm"  d=63</t>
  </si>
  <si>
    <t>მილსადენი "Climaterm"  d=50</t>
  </si>
  <si>
    <t>მილსადენი "Climaterm"  d=40</t>
  </si>
  <si>
    <t>მილსადენი "Climaterm"  d=32</t>
  </si>
  <si>
    <t>ურდული  d=160</t>
  </si>
  <si>
    <t>ურდული  d=90</t>
  </si>
  <si>
    <t>ურდული  d=75</t>
  </si>
  <si>
    <t>ურდული  d=63</t>
  </si>
  <si>
    <t>ურდული  d=50</t>
  </si>
  <si>
    <t>ვენტილი  d=40</t>
  </si>
  <si>
    <t>ვენტილი  d=32</t>
  </si>
  <si>
    <t>მილსადენის სამაგრი  d=32</t>
  </si>
  <si>
    <t>მილსადენის სამაგრი  d=40</t>
  </si>
  <si>
    <t>მილსადენის სამაგრი  d=50</t>
  </si>
  <si>
    <t>მილსადენის სამაგრი  d=63</t>
  </si>
  <si>
    <t>მილსადენის სამაგრი  d=75</t>
  </si>
  <si>
    <t>მილსადენის სამაგრი  d=90</t>
  </si>
  <si>
    <t>მილსადენის სამაგრი  d=110</t>
  </si>
  <si>
    <t>მილსადენის სამაგრი  d=125</t>
  </si>
  <si>
    <t>მილსადენის სამაგრი  d=160</t>
  </si>
  <si>
    <t>სამსვლიანი სარქველი კონდიციონერებთან</t>
  </si>
  <si>
    <t>სერვოძრავი</t>
  </si>
  <si>
    <t>წყლის ფილტრი  d=32</t>
  </si>
  <si>
    <t>წყლის ფილტრი  d=40</t>
  </si>
  <si>
    <t>წყლის ფილტრი  d=50</t>
  </si>
  <si>
    <t>წყლის ფილტრი  d=63</t>
  </si>
  <si>
    <t>წყლის ფილტრი  d=75</t>
  </si>
  <si>
    <t>მარეგულირებელი ვენტილი STAD  d=32</t>
  </si>
  <si>
    <t>მარეგულირებელი ვენტილი STAD  d=40</t>
  </si>
  <si>
    <t>მარეგულირებელი ვენტილი STAD  d=50</t>
  </si>
  <si>
    <t>მარეგულირებელი ვენტილი STAD  d=63</t>
  </si>
  <si>
    <t>მარეგულირებელი ვენტილი STAD  d=75</t>
  </si>
  <si>
    <t>სადრენაჟ მილსადენი d=32</t>
  </si>
  <si>
    <t>მილსადენების იზოლაცია არმაპლექსით d16მმ</t>
  </si>
  <si>
    <t>კომპლ.</t>
  </si>
  <si>
    <t>ჩილერი ჰიდრომოდულით G=15მ3/სთ, P=11მ, Qსიც=85კვტ</t>
  </si>
  <si>
    <t>წყალსათბობი ქვაბი. ფოლადის დამცველი სარქველით. წყლის დონის დამცველით. ვიბრომოწყობილობით. Q=300კვტ.</t>
  </si>
  <si>
    <t>მოცულობით ჩქაროსნული წყალგამაცხელებელი ბოილერი Q=86კვტ V=1000ლ G=2100ლ/სთ</t>
  </si>
  <si>
    <t>ჭერის კასეტური არხული ფანკოილები. კედლის ელექტრონული მართვის პულტით. Qსიც=3/4კვტ</t>
  </si>
  <si>
    <t>ჭერის კასეტური არხული ფანკოილები. კედლის ელექტრონული მართვის პულტით. Qსიც=4.1/5კვტ</t>
  </si>
  <si>
    <t>ჭერის კასეტური არხული ფანკოილები. კედლის ელექტრონული მართვის პულტით. Qსიც=5.1/6კვტ</t>
  </si>
  <si>
    <t>ჭერის კასეტური არხული ფანკოილები. კედლის ელექტრონული მართვის პულტით. Qსიც=6.1/7კვტ</t>
  </si>
  <si>
    <t>ჭერის უკორპუსო ფანკოილი. კედლის ელექტრონული მართვის პულტით Qსიც=0/1კვტ</t>
  </si>
  <si>
    <t>ჭერის უკორპუსო ფანკოილი. კედლის ელექტრონული მართვის პულტით Qსიც=1.1/3კვტ</t>
  </si>
  <si>
    <t>პოლიპროპილენის მილსადენი ფანკოილების სისტემისათვის Ø 20</t>
  </si>
  <si>
    <t>მეტრი</t>
  </si>
  <si>
    <t>პოლიპროპილენის მილსადენი ფანკოილების სისტემისათვის Ø 25</t>
  </si>
  <si>
    <t>პოლიპროპილენის მილსადენი ფანკოილების სისტემისათვის Ø 32</t>
  </si>
  <si>
    <t>პოლიპროპილენის მილსადენი ფანკოილების სისტემისათვის Ø 40</t>
  </si>
  <si>
    <t>პოლიპროპილენის მილსადენი ფანკოილების სისტემისათვის Ø 50</t>
  </si>
  <si>
    <t>პოლიპროპილენის მილსადენი ფანკოილების სისტემისათვის Ø 63</t>
  </si>
  <si>
    <t>პოლიპროპილენის მილსადენი ფანკოილების სისტემისათვის Ø 75</t>
  </si>
  <si>
    <t>პოლიპროპილენის მილსადენი ფანკოილების სისტემისათვის Ø 90</t>
  </si>
  <si>
    <t>პოლიპროპილენის მილსადენი ფანკოილების სისტემისათვის Ø 110</t>
  </si>
  <si>
    <t>ფოლადის უნაკერო მილსადენი 159/4.5</t>
  </si>
  <si>
    <t>მილსადენის იზოლაცია არმაფლექსით d=16მმ   Ø 20</t>
  </si>
  <si>
    <t>მილსადენის იზოლაცია არმაფლექსით d=16მმ   Ø 25</t>
  </si>
  <si>
    <t>მილსადენის იზოლაცია არმაფლექსით d=16მმ   Ø 32</t>
  </si>
  <si>
    <t>მილსადენის იზოლაცია არმაფლექსით d=16მმ   Ø 40</t>
  </si>
  <si>
    <t>მილსადენის იზოლაცია არმაფლექსით d=16მმ   Ø 50</t>
  </si>
  <si>
    <t>მილსადენის იზოლაცია არმაფლექსით d=16მმ   Ø 63</t>
  </si>
  <si>
    <t>მილსადენის იზოლაცია არმაფლექსით d=16მმ   Ø 75</t>
  </si>
  <si>
    <t>მილსადენის იზოლაცია არმაფლექსით d=16მმ   Ø 90</t>
  </si>
  <si>
    <t>მილსადენის იზოლაცია არმაფლექსით d=16მმ   Ø 110</t>
  </si>
  <si>
    <t>ფოლადის მილსადენის იზოლაცია არმაფლექსით 159/4.5</t>
  </si>
  <si>
    <t>დრენაჟის მილსადენი Ø 25</t>
  </si>
  <si>
    <t>დრენაჟის მილსადენი Ø 32</t>
  </si>
  <si>
    <t>დრენაჟის მილსადენი Ø 40</t>
  </si>
  <si>
    <t>გათბობის მილები Ø 25</t>
  </si>
  <si>
    <t>გათბობის მილები Ø 32</t>
  </si>
  <si>
    <t>სითბო-სიცივით მომაგარების გათბობის ტუმბო G=5m³/h     P=4მ</t>
  </si>
  <si>
    <t>კონდიცირების კოლორიფელის ცხ.წყლით მომარაგების ტუმბო G=20.5m³/h     P=6მ</t>
  </si>
  <si>
    <t>ქვაბის სისტემის ტუმბო G=17m³/h     P=4მ</t>
  </si>
  <si>
    <t>ბოილერის ტუმბო G=5.7m³/h     P=4მ</t>
  </si>
  <si>
    <t>III სართულის 4 მილოვანი სისტემის გათბობის ტუმბო G=0.6m³/h     P=5მ</t>
  </si>
  <si>
    <t>ვენტილები ფანკოილებისათვის</t>
  </si>
  <si>
    <t>ხარჯის საბალანსო სარქველები  Ø 32</t>
  </si>
  <si>
    <t>ხარჯის საბალანსო სარქველები  Ø 63</t>
  </si>
  <si>
    <t>ხარჯის საბალანსო სარქველები  Ø 75</t>
  </si>
  <si>
    <t>ხარჯის საბალანსო სარქველები  Ø 90</t>
  </si>
  <si>
    <t>ურდულები ფანკოილების სისტემისათვის Ø 32</t>
  </si>
  <si>
    <t>ურდულები ფანკოილების სისტემისათვის Ø 75</t>
  </si>
  <si>
    <t>ურდულები ფანკოილების სისტემისათვის Ø 90</t>
  </si>
  <si>
    <t>ურდულები ფანკოილების სისტემისათვის Ø 63</t>
  </si>
  <si>
    <t>ურდულები ფანკოილების სისტემისათვის Ø 159/4.5</t>
  </si>
  <si>
    <t>უკუსარქველი ფანკოილების სისტემისათვის Ø 32</t>
  </si>
  <si>
    <t>უკუსარქველი ფანკოილების სისტემისათვის Ø 63</t>
  </si>
  <si>
    <t>უკუსარქველი ფანკოილების სისტემისათვის Ø 75</t>
  </si>
  <si>
    <t>უკუსარქველი ფანკოილების სისტემისათვის Ø 90</t>
  </si>
  <si>
    <t>უკუსარქველი ფანკოილების სისტემისათვის Ø 133/4.5</t>
  </si>
  <si>
    <t>ჩილერის შემკრებ-გამანაწილებელი სავარცხელა Ø 250  L=1m</t>
  </si>
  <si>
    <t>ჰაერსატარი მოთუთიებული ფურცლოვანი ფოლადისაგან ფანკოილებისათვის</t>
  </si>
  <si>
    <t>ჰაერსატარის იზოლაცია 10მმ</t>
  </si>
  <si>
    <t>სავენტილაციო გისოსი 200X100</t>
  </si>
  <si>
    <t>სავენტილაციო გისოსი 400X100</t>
  </si>
  <si>
    <t>ავტომატური ჰაერგამშვები (ვანტუზი)</t>
  </si>
  <si>
    <t>მულტი სპლიტი</t>
  </si>
  <si>
    <t>სპლიტი კასეტური</t>
  </si>
  <si>
    <t>ცივი წყლის მილი პოლიპროპილენის d=50</t>
  </si>
  <si>
    <t>ცივი წყლის მილი პოლიპროპილენის d=40</t>
  </si>
  <si>
    <t>ცივი წყლის მილი პოლიპროპილენის d=32</t>
  </si>
  <si>
    <t>ცივი წყლის მილი პოლიპროპილენის d=25</t>
  </si>
  <si>
    <t>ცივი წყლის მილი პოლიპროპილენის d=20</t>
  </si>
  <si>
    <t>ცივი წყლის მილი პოლიპროპილენის d=15</t>
  </si>
  <si>
    <t>ცხელი წყლის მილი პოლიპროპილენის d=50</t>
  </si>
  <si>
    <t>ცხელი წყლის მილი პოლიპროპილენის d=40</t>
  </si>
  <si>
    <t>ცხელი წყლის მილი პოლიპროპილენის d=32</t>
  </si>
  <si>
    <t>ცხელი წყლის მილი პოლიპროპილენის d=25</t>
  </si>
  <si>
    <t>ცხელი წყლის მილი პოლიპროპილენის d=20</t>
  </si>
  <si>
    <t>ცხელი წყლის მილი პოლიპროპილენის d=15</t>
  </si>
  <si>
    <t>წყლის მილი ფოლადის d=80</t>
  </si>
  <si>
    <t>წყლის მილი ფოლადის d=50</t>
  </si>
  <si>
    <t>სახანძრო ვენტილი შლანგით L=25მ კარადაში</t>
  </si>
  <si>
    <t>ტუმბო Q=51.9მ3/სთ H=16მ</t>
  </si>
  <si>
    <t>სასმელ სამეურნეო ტუმბო Q=2.6მ3/სთ H=12მ</t>
  </si>
  <si>
    <t>ტუმბო დიონიზირებული წყლისთვის Q=1.3მ3/სთ H=8მ</t>
  </si>
  <si>
    <t>ურდული d=80</t>
  </si>
  <si>
    <t>ვენტილი d=50</t>
  </si>
  <si>
    <t>ვენტილი d=40</t>
  </si>
  <si>
    <t>ვენტილი d=32</t>
  </si>
  <si>
    <t>ვენტილი d=25</t>
  </si>
  <si>
    <t>ვენტილი d=20</t>
  </si>
  <si>
    <t>ვენტილი d=15</t>
  </si>
  <si>
    <t>ხელსაბანი შემრევით</t>
  </si>
  <si>
    <t>ონკანი დიონიზირებული წყლისთვის</t>
  </si>
  <si>
    <t>ფასონური ნაწილები d=50/30</t>
  </si>
  <si>
    <t>ფასონური ნაწილები d=25/15</t>
  </si>
  <si>
    <t>ქუროები d=50/30</t>
  </si>
  <si>
    <t>ქუროები d=25/15</t>
  </si>
  <si>
    <t>სამაგრები</t>
  </si>
  <si>
    <t>მილების იზოლაცია (ცხელი)</t>
  </si>
  <si>
    <t>სახანძრო რეზერვუარი V=50მ3</t>
  </si>
  <si>
    <t>სასმელი წყლის რეზერვუარი V=20მ3</t>
  </si>
  <si>
    <t>უკუ სარქველი d=80</t>
  </si>
  <si>
    <t>უკუ სარქველი d=50</t>
  </si>
  <si>
    <t>ავზი დიონიზირებული წყლისთვის V=1.3მ3</t>
  </si>
  <si>
    <t>ფილტრები ლაბორატორიულ დანადგარებთან</t>
  </si>
  <si>
    <t>წყალსადენის ჭა აგურის ხუფით 1x1x1.2</t>
  </si>
  <si>
    <t>მიერთება არსებულ ქსელთან</t>
  </si>
  <si>
    <t>ადგ</t>
  </si>
  <si>
    <t>მიწის ამოღება</t>
  </si>
  <si>
    <t>მიწის მიყრა</t>
  </si>
  <si>
    <t>მიწის გატანა</t>
  </si>
  <si>
    <t>ქვიშის ფენა მილის ქვეშ</t>
  </si>
  <si>
    <t>პლასტმასის კანალიზაციის მილი d=150</t>
  </si>
  <si>
    <t>პლასტმასის კანალიზაციის მილი d=100</t>
  </si>
  <si>
    <t>პლასტმასის კანალიზაციის მილი d=75</t>
  </si>
  <si>
    <t>პლასტმასის კანალიზაციის მილი d=50</t>
  </si>
  <si>
    <t>სამკაპი 150/100</t>
  </si>
  <si>
    <t>სამკაპი 100/100</t>
  </si>
  <si>
    <t>სამკაპი 100/50</t>
  </si>
  <si>
    <t>სამკაპი 75/50</t>
  </si>
  <si>
    <t>სამკაპი 50/50</t>
  </si>
  <si>
    <t>დამხშობი d=100</t>
  </si>
  <si>
    <t>მუხლი d=150</t>
  </si>
  <si>
    <t>მუხლი d=100</t>
  </si>
  <si>
    <t>მუხლი d=75</t>
  </si>
  <si>
    <t>მუხლი d=50</t>
  </si>
  <si>
    <t>რევიზია d=100</t>
  </si>
  <si>
    <t>ტრაპი d=100</t>
  </si>
  <si>
    <t>ტრაპი d=50</t>
  </si>
  <si>
    <t>საქვეში</t>
  </si>
  <si>
    <t>უნიტაზი ჩამრეცხი ავზით</t>
  </si>
  <si>
    <t>პისუარი</t>
  </si>
  <si>
    <t>გადამყვანი 150/100</t>
  </si>
  <si>
    <t>გადამყვანი 100/50</t>
  </si>
  <si>
    <t>გადამყვანი 75/50</t>
  </si>
  <si>
    <t>ჯვარედი 100/100</t>
  </si>
  <si>
    <t>ჯვარედი 100/50</t>
  </si>
  <si>
    <t>ჯვარედი 75/75</t>
  </si>
  <si>
    <t>ქოლგა d=150</t>
  </si>
  <si>
    <t>ქუროები</t>
  </si>
  <si>
    <t>კალანიზაციის ჭა რკ.ბ.რგოლებისაგან H=5.7 (არსებულ ქსელზე)  d=1000</t>
  </si>
  <si>
    <t>კალანიზაციის ჭა რკ.ბ.რგოლებისაგან H=2.0/1.4  d=1000</t>
  </si>
  <si>
    <t>კალანიზაციის ჭა რკ.ბ.რგოლებისაგან H=1/1.2  d=1000</t>
  </si>
  <si>
    <t>თუჯის ხუფი d=750</t>
  </si>
  <si>
    <t>ტუმბო  Q=42ლ/წმ  H=33მ  P=22კვტ</t>
  </si>
  <si>
    <t>კომპ</t>
  </si>
  <si>
    <t>ჟოკეი ტუმბო Q=1.6ლ/წმ  H=40მ  P=2.2კვტ</t>
  </si>
  <si>
    <t>საკონტროლო სასიგნალო სარქველი დაყოვნების კამერით Dn150</t>
  </si>
  <si>
    <t>საკონტროლო სასიგნალო სარქველი დაყოვნების კამერით Dn80</t>
  </si>
  <si>
    <t>ფოლადის მილი Dn200</t>
  </si>
  <si>
    <t>ფოლადის მილი Dn150</t>
  </si>
  <si>
    <t>ფოლადის მილი Dn125</t>
  </si>
  <si>
    <t>ფოლადის მილი Dn100</t>
  </si>
  <si>
    <t>ფოლადის მილი Dn80</t>
  </si>
  <si>
    <t>ფოლადის მილი Dn40</t>
  </si>
  <si>
    <t>ფოლადის მილი Dn18</t>
  </si>
  <si>
    <t>ფოლადის მილი Dn15</t>
  </si>
  <si>
    <t>სოლისებრი ურდული Dn200</t>
  </si>
  <si>
    <t>სოლისებრი ურდული Dn150</t>
  </si>
  <si>
    <t>სოლისებრი ურდული Dn100</t>
  </si>
  <si>
    <t>სოლისებრი ურდული Dn80</t>
  </si>
  <si>
    <t>სოლისებრი ურდული პოზიციის ელექტრონული ინდიკატორით Dn150</t>
  </si>
  <si>
    <t>სოლისებრი ურდული პოზიციის ელექტრონული ინდიკატორით Dn80</t>
  </si>
  <si>
    <t>ურდული პოზიციის ელექტრონული ინდიკატორით Dn200 (Buterfly valve)</t>
  </si>
  <si>
    <t>ურდული პოზიციის ელექტრონული ინდიკატორით Dn150 (Buterfly valve)</t>
  </si>
  <si>
    <t>ურდული პოზიციის ელექტრონული ინდიკატორით Dn125 (Buterfly valve)</t>
  </si>
  <si>
    <t>ურდული პოზიციის ელექტრონული ინდიკატორით Dn80 (Buterfly valve)</t>
  </si>
  <si>
    <t>უკუსარქველი Dn150</t>
  </si>
  <si>
    <t>უკუსარქველი Dn80</t>
  </si>
  <si>
    <t>უკუსარქველი Dn40</t>
  </si>
  <si>
    <t>ექსცენტრული გადამყვანი Dn100/200</t>
  </si>
  <si>
    <t>ექსცენტრული გადამყვანი Dn80/150</t>
  </si>
  <si>
    <t>ელასტიური კომპენსატორი Dn200  Pn16</t>
  </si>
  <si>
    <t>ელასტიური კომპენსატორი Dn150  Pn16</t>
  </si>
  <si>
    <t>ვენტურის წყალმზომი Dn125 Pn16</t>
  </si>
  <si>
    <t>ფოლადის სამკაპი Dn200</t>
  </si>
  <si>
    <t>ფოლადის სამკაპი Dn150</t>
  </si>
  <si>
    <t>ფოლადის სამკაპი Dn150/125</t>
  </si>
  <si>
    <t>ფოლადის სამკაპი Dn150/80</t>
  </si>
  <si>
    <t>ფოლადის სამკაპი Dn125</t>
  </si>
  <si>
    <t>ფოლადის სამკაპი Dn40</t>
  </si>
  <si>
    <t>ფოლადის მუხლი Dn200</t>
  </si>
  <si>
    <t>ფოლადის მუხლი Dn150</t>
  </si>
  <si>
    <t>ფოლადის მუხლი Dn125</t>
  </si>
  <si>
    <t>ფოლადის მუხლი Dn100</t>
  </si>
  <si>
    <t>ფოლადის მუხლი Dn80</t>
  </si>
  <si>
    <t>ფოლადის მილტუჩი Dn200</t>
  </si>
  <si>
    <t>ფოლადის მილტუჩი Dn150</t>
  </si>
  <si>
    <t>ფოლადის მილტუჩი Dn125</t>
  </si>
  <si>
    <t>ფოლადის მილტუჩი Dn100</t>
  </si>
  <si>
    <t>ფოლადის მილტუჩი Dn80</t>
  </si>
  <si>
    <t>აირგამშვები ონკანი Dn25</t>
  </si>
  <si>
    <t>მანომეტრი Dn15</t>
  </si>
  <si>
    <t>სამსვლიანი ონკანი Dn15</t>
  </si>
  <si>
    <t>დიაფრაგმული ავზი 500ლ</t>
  </si>
  <si>
    <t>სფერული ვენტილი Dn40</t>
  </si>
  <si>
    <t>სახანძრო მანქანის მისაერთებელი თავი Dn80</t>
  </si>
  <si>
    <t>მონორელსი ტვირთამწეობით - 1ტ.</t>
  </si>
  <si>
    <t>სასტარტო მოდული</t>
  </si>
  <si>
    <t>ელექტროკონტაქტური მანომეტრი
რეგულირებადი ჩამრთველით (5-15 ბარი)</t>
  </si>
  <si>
    <t>მანომეტრი</t>
  </si>
  <si>
    <t>დრენაჟის ტუმბო  Q=5ლ/წმ  H=10მ  P=3კვტ</t>
  </si>
  <si>
    <t>პოლიეთილენის მილი Ø 75</t>
  </si>
  <si>
    <t>ვენტილი Ø 75</t>
  </si>
  <si>
    <t>უკუსარქველი Ø 75</t>
  </si>
  <si>
    <t>პოლიეთილენის მუხლი Ø 75</t>
  </si>
  <si>
    <t>თუჯის ხუფი ჩარჩოთი Dn700</t>
  </si>
  <si>
    <t>პირველი სართლის სპეციფიკაცია</t>
  </si>
  <si>
    <t>ფოლადის მილი Dn50</t>
  </si>
  <si>
    <t>ფოლადის მილი Dn32</t>
  </si>
  <si>
    <t>ფოლადის მილი Dn25</t>
  </si>
  <si>
    <t>ფოლადის სამკაპი 150</t>
  </si>
  <si>
    <t>ფოლადის სამკაპი 150/100</t>
  </si>
  <si>
    <t>ფოლადის სამკაპი 150/40</t>
  </si>
  <si>
    <t>ფოლადის სამკაპი 100/80</t>
  </si>
  <si>
    <t>ფოლადის სამკაპი 100/50</t>
  </si>
  <si>
    <t>ფოლადის სამკაპი 100/40</t>
  </si>
  <si>
    <t>ფოლადის სამკაპი 80/40</t>
  </si>
  <si>
    <t>ფოლადის სამკაპი 80/32</t>
  </si>
  <si>
    <t>ფოლადის სამკაპი 50/40</t>
  </si>
  <si>
    <t>ფოლადის სამკაპი 50/32</t>
  </si>
  <si>
    <t>ფოლადის სამკაპი 40</t>
  </si>
  <si>
    <t>ფოლადის სამკაპი 32</t>
  </si>
  <si>
    <t>ფოლადის სამკაპი 32/25</t>
  </si>
  <si>
    <t>ფოლადის სამკაპი 25</t>
  </si>
  <si>
    <t>გადამყვანი 80/50</t>
  </si>
  <si>
    <t>გადამყვანი 50/32</t>
  </si>
  <si>
    <t>გადამყვანი 40/32</t>
  </si>
  <si>
    <t>გადამყვანი 40/25</t>
  </si>
  <si>
    <t>გადამყვანი 32/25</t>
  </si>
  <si>
    <t>გადამყვანი 25/15</t>
  </si>
  <si>
    <t>დამხშობი სარქველი 25</t>
  </si>
  <si>
    <t>მუხლი 150</t>
  </si>
  <si>
    <t>მუხლი 100</t>
  </si>
  <si>
    <t>მუხლი 80</t>
  </si>
  <si>
    <t>მუხლი 50</t>
  </si>
  <si>
    <t>მუხლი 32</t>
  </si>
  <si>
    <t>მუხლი 25</t>
  </si>
  <si>
    <t>წამგვარი 125</t>
  </si>
  <si>
    <t>წამგვარი 100</t>
  </si>
  <si>
    <t>წამგვარი 80</t>
  </si>
  <si>
    <t>წამგვარი 65</t>
  </si>
  <si>
    <t>წამგვარი 32</t>
  </si>
  <si>
    <t>სეისმური სამაგრი ოთხ მიმართულებიანი 150</t>
  </si>
  <si>
    <t>სეისმური სამაგრი ოთხ მიმართულებიანი კომბინირებული (გრძივი+განივი) 150</t>
  </si>
  <si>
    <t>სეისმური სამაგრი ოთხ მიმართულებიანი კომბინირებული (გრძივი+განივი) 100</t>
  </si>
  <si>
    <t>სეისმური სამაგრი განივი 100</t>
  </si>
  <si>
    <t>მილის რეგულარული სამაგრი 150</t>
  </si>
  <si>
    <t>მილის რეგულარული სამაგრი 100</t>
  </si>
  <si>
    <t>მილის რეგულარული სამაგრი 80</t>
  </si>
  <si>
    <t>მილის რეგულარული სამაგრი 50</t>
  </si>
  <si>
    <t>მილის რეგულარული სამაგრი 32</t>
  </si>
  <si>
    <t>მილის რეგულარული სამაგრი 25</t>
  </si>
  <si>
    <t>სახანძრო კარადა Dn50 ონკანით L=20მ შლანგით</t>
  </si>
  <si>
    <t>სისტემის დამცლელი (გამრეცხი) ვენტილი სახანძრო შლანგის შემაერთებლით 50</t>
  </si>
  <si>
    <t>ნაკადის რელეს ტესტირების კვანძი Dn25 ვენტილით, დიაფრაგმით K=115, მანომეტრით 0-16 ბარი, ორი 25მმ ვენტილით</t>
  </si>
  <si>
    <t>ნაკადის რელე 150</t>
  </si>
  <si>
    <t xml:space="preserve">ფოლადის მილების შეღებვა ზეთის საღებავით </t>
  </si>
  <si>
    <t>კომპიუტერული ქსელი</t>
  </si>
  <si>
    <t>საკომუნიკაციო კარადა 19° ინჯიანი  26U</t>
  </si>
  <si>
    <t>48 პორტიანი IP სერვი ქსელი კომპიუტერული POE მხარდაჭერით</t>
  </si>
  <si>
    <t>CAT6 - 24xRJ-45 პაჩპანელი</t>
  </si>
  <si>
    <t>პაჩ-ქორდი Ri-45 05მ</t>
  </si>
  <si>
    <t>WiFi</t>
  </si>
  <si>
    <t>UPS</t>
  </si>
  <si>
    <t>ქსელის როზეტი 2xRJ-45 CAT6</t>
  </si>
  <si>
    <t>ქსელის როზეტი 4xRJ-45 CAT6</t>
  </si>
  <si>
    <t>ქსელის როზეტი 2xRJ-45 იატაკის სამონტაჟო კოლოფი</t>
  </si>
  <si>
    <t>იატაკის სამონტაჟო კოლოფი</t>
  </si>
  <si>
    <t>ოპტიკური კაბელი STP CAT6</t>
  </si>
  <si>
    <t>კაბელი SFTP CAT6 1GB ნარინჯისფერი</t>
  </si>
  <si>
    <t>კაბელი STP CAT6</t>
  </si>
  <si>
    <t>საკაბელო არხი 100x60</t>
  </si>
  <si>
    <t>IP ტელეფონი</t>
  </si>
  <si>
    <t>IP სატელეფონო სადგური 48 აბონენტზე. IP გარე შეერთებით POE მხარდაჭერით</t>
  </si>
  <si>
    <t>კაბელი UTP CAT6</t>
  </si>
  <si>
    <t>IP ვიდეომეთვალყურეობა</t>
  </si>
  <si>
    <t>უნივერსალური IP ჩამწერი 32 სათვალთვალო კამერაზე DVR - მყარი დისკით</t>
  </si>
  <si>
    <t>2.0 მგ პიქსელიანი მაღალი გარჩევადობის კედლის კამერა</t>
  </si>
  <si>
    <t>2.0 მგ პიქსელიანი მაღალი გარჩევადობის კამერა</t>
  </si>
  <si>
    <t>4.0 მგ პიქსელიანი მაღალი გარჩევადობის დომკამერა</t>
  </si>
  <si>
    <t>24 პორტიანი ქსელის კომუტატორი POE მხარდაჭერით</t>
  </si>
  <si>
    <t>CAT6 - 24xRJ-45 პაჩპანელი SFTP 1 GB</t>
  </si>
  <si>
    <t>როუტერი</t>
  </si>
  <si>
    <t>LCD მონიტორი</t>
  </si>
  <si>
    <t>ოპტიკა</t>
  </si>
  <si>
    <t>კაბელი SFTP CAT6 1GB</t>
  </si>
  <si>
    <t>საკაბელო არხი</t>
  </si>
  <si>
    <t>ჰაერსატარი მოთუთიებული</t>
  </si>
  <si>
    <t>გამწოვი სისტემები</t>
  </si>
  <si>
    <t>მილგაყვანილობა</t>
  </si>
  <si>
    <t>დაშვების სისტემა</t>
  </si>
  <si>
    <t>დაშვების სისტემის საკეტი</t>
  </si>
  <si>
    <t>სუსტი დენები</t>
  </si>
  <si>
    <t>1-ელექტროობა</t>
  </si>
  <si>
    <t>No</t>
  </si>
  <si>
    <t>კაბელები</t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</si>
  <si>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3x1.5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</si>
  <si>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3x2.5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</si>
  <si>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3x4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</si>
  <si>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</si>
  <si>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3x25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</si>
  <si>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5x2.5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</si>
  <si>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5x4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</si>
  <si>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</si>
  <si>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</si>
  <si>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NYM  5x10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</si>
  <si>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5x10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</si>
  <si>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4x16+1x16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</si>
  <si>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4x25+1x16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</si>
  <si>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4x35+1x16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</si>
  <si>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4x50+1x25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</si>
  <si>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4x70+1x25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</si>
  <si>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4x95+1x35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</si>
  <si>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4x185+1x50</t>
    </r>
  </si>
  <si>
    <r>
      <t xml:space="preserve">სპილენძის კაბელი ორმაგი იზოლაციით </t>
    </r>
    <r>
      <rPr>
        <sz val="10"/>
        <color indexed="8"/>
        <rFont val="Arial"/>
        <family val="2"/>
      </rPr>
      <t>NYY  4x240+1x50</t>
    </r>
  </si>
  <si>
    <t>600 KVA დიზელ-გენერატორი, რეზერვის ავტომატური ჩართვის კარადით 1000ა-ზე კომპლექტში</t>
  </si>
  <si>
    <t>250 KVA სიმძლავრის უწყვეტი კვების წყარო (UPS), ელექტრონული და მექანიკური კომპლექტში, აკუმულატორების კარადით და აკუმულატორებით კომპლექტში, მიშაობის ხანგრძლივობა 15 წთ, 50% დატვირთვაზე</t>
  </si>
  <si>
    <t>TOTAL 
PER ITEM</t>
  </si>
  <si>
    <t>COST
 PER
 UNIT</t>
  </si>
  <si>
    <t>Unit
 Price
 Material</t>
  </si>
  <si>
    <t>Unit 
Price 
Labor</t>
  </si>
  <si>
    <t>Manufacturer
 brand name</t>
  </si>
  <si>
    <t>არხული ფანკოილი L=1500მ3/სთ Qსიც=12.0კვტ. Qსით=11.0კვტ. (G4+F9)</t>
  </si>
  <si>
    <t>მოწოდებითი სისტემა მს-"ა" ვენტილატორი მართკუთხა არხებისთვის L=1000მ3/სთ P=200pa N=0.35კვტ. ფილტრით G-4 ელექტრო კოლორიფერით - წარმადობით N=10.5კვტ.</t>
  </si>
  <si>
    <r>
      <t>მ</t>
    </r>
    <r>
      <rPr>
        <vertAlign val="superscript"/>
        <sz val="10"/>
        <color theme="1"/>
        <rFont val="Arial"/>
        <family val="2"/>
        <charset val="204"/>
      </rPr>
      <t>2</t>
    </r>
  </si>
  <si>
    <t>ვენტ. მრგვალი არხებისთვის 900მ3/სთ, 240პა. N=0.45ვვტ.</t>
  </si>
  <si>
    <t>ვენტ. მრგვალი არხებისთვის 675მ3/სთ, 220პა. N=0.2ვვტ.</t>
  </si>
  <si>
    <t>ვენტ. მრგვალი არხებისთვის 450მ3/სთ, 180პა. N=0.18ვვტ.</t>
  </si>
  <si>
    <t>ცენტრიდანული ვენტ. არხებისთვის 2700მ3/სთ, 300პა. N=1.5ვვტ.</t>
  </si>
  <si>
    <t>ვენტ. მრგვალი არხებისთვის 100მ3/სთ, 170პა. N=0.12ვვტ.</t>
  </si>
  <si>
    <t>3- გათბობა- გაგრილება</t>
  </si>
  <si>
    <t>ჩილერი ჰიდრომოდულით G=155მ3/სთ, P=14მ, Qსიც=130კვტ</t>
  </si>
  <si>
    <r>
      <t xml:space="preserve">გაზის სანთურა  (1.5კვტX2=3კვტ) </t>
    </r>
    <r>
      <rPr>
        <sz val="10"/>
        <color theme="1"/>
        <rFont val="Calibri"/>
        <family val="2"/>
      </rPr>
      <t>≥</t>
    </r>
    <r>
      <rPr>
        <sz val="10"/>
        <color theme="1"/>
        <rFont val="Arial"/>
        <family val="2"/>
        <charset val="204"/>
      </rPr>
      <t>300კვტ</t>
    </r>
  </si>
  <si>
    <t>4- კანალიზაცია</t>
  </si>
  <si>
    <t>5- სახანძრო უსაფრთხოება</t>
  </si>
  <si>
    <r>
      <t>სპრინკლერი(სტანდარტული რეაგირების, ქვედა როზეტით, სტანდარტული დაფარვის, 68</t>
    </r>
    <r>
      <rPr>
        <sz val="10"/>
        <color theme="1"/>
        <rFont val="Calibri"/>
        <family val="2"/>
      </rPr>
      <t>°</t>
    </r>
    <r>
      <rPr>
        <sz val="10"/>
        <color theme="1"/>
        <rFont val="Arial"/>
        <family val="2"/>
        <charset val="204"/>
      </rPr>
      <t xml:space="preserve"> K=115) 12</t>
    </r>
  </si>
  <si>
    <t>6-სუსტი დენები</t>
  </si>
  <si>
    <r>
      <t>42U ა პერფორმირებული წინა კარით 800x1000 19</t>
    </r>
    <r>
      <rPr>
        <sz val="10"/>
        <color indexed="8"/>
        <rFont val="Calibri"/>
        <family val="2"/>
      </rPr>
      <t>°</t>
    </r>
    <r>
      <rPr>
        <sz val="10"/>
        <color indexed="8"/>
        <rFont val="Arial"/>
        <family val="2"/>
        <charset val="204"/>
      </rPr>
      <t xml:space="preserve"> ინჯიანი, სავენტილაციო ბლოკით</t>
    </r>
  </si>
  <si>
    <t>რიგის რეგულაცია</t>
  </si>
  <si>
    <t>სერვერი (master computer)</t>
  </si>
  <si>
    <t>ერთფარა ტაბლო</t>
  </si>
  <si>
    <t>სენსორული ტერმინალი</t>
  </si>
  <si>
    <t>24 პორტიანი 2xRj-45 POE+სვიჩი</t>
  </si>
  <si>
    <t>2xRj-45 კონექტორი</t>
  </si>
  <si>
    <t>დინამიკი</t>
  </si>
  <si>
    <t>მიკროფონი</t>
  </si>
  <si>
    <t>STP CAT6 კაბელი</t>
  </si>
  <si>
    <t>კაბელი HDMI</t>
  </si>
  <si>
    <t>სახანძრო სიგნალიზაცია</t>
  </si>
  <si>
    <t>სამისამართო ოპტიკური კვამლის დეტექტორი</t>
  </si>
  <si>
    <t>სამისამართო კომბინირებული დეტექტორი</t>
  </si>
  <si>
    <t>სახანძრო დეტექტორის ბაზა</t>
  </si>
  <si>
    <t>სამისამართო განგაშის ღილაკი</t>
  </si>
  <si>
    <t>ღილაკიანი დეტექტორის ბაზა</t>
  </si>
  <si>
    <t>ქიმიური დეტექტორი</t>
  </si>
  <si>
    <t>ციფრული სამისამართო სახანძრო პანელი ერთ მარყუჟით 128 სამისამართო ერთეულზე</t>
  </si>
  <si>
    <t>გაფართოების მოდული</t>
  </si>
  <si>
    <t>აკუმულატორი 12V-7K</t>
  </si>
  <si>
    <t>აკუმულატორის კარადა</t>
  </si>
  <si>
    <t>სირენა სტრობით</t>
  </si>
  <si>
    <t>კაბელი E 30-60 2x0.8x08</t>
  </si>
  <si>
    <t>გრძ. მ.</t>
  </si>
  <si>
    <t>დაშვების სისტემა  შესასვლელის</t>
  </si>
  <si>
    <t>დამაფონი</t>
  </si>
  <si>
    <t>შლაგბაუმი</t>
  </si>
  <si>
    <t>7-დამატებითი სამუშაო</t>
  </si>
  <si>
    <t>ჩილერის სადგამი - მეტალი</t>
  </si>
  <si>
    <t>ტონა</t>
  </si>
  <si>
    <t>AHU ების სადგამი - მეტალი</t>
  </si>
  <si>
    <t>მიწის მოთხრა და ჩაყრა ელ. კაბელებისთვის</t>
  </si>
  <si>
    <t>კვ.მ</t>
  </si>
  <si>
    <t>ბეტონის კედლებში ხვრელების მოწყობა გაყვანილობისათვის</t>
  </si>
  <si>
    <t>ბეტონის ფილაში ხვრელების მოწყობა 120მმ-მდე</t>
  </si>
  <si>
    <t>საკიდი მასალები</t>
  </si>
  <si>
    <t>სახარჯი მასალები (სკოჩები,კარბიდი,მავთული,ელექტროდი,ბალგარკის ქვა,იზოლაციის ლენტები,სკობები,ბუნიკები)</t>
  </si>
  <si>
    <t>დეტალური ხარჯთაღრიცხვა</t>
  </si>
  <si>
    <t>CAT6 - 12xRJ-45 პაჩპანელი</t>
  </si>
  <si>
    <t>26U 19° ინჯიანი სასერვერო კარადა</t>
  </si>
  <si>
    <t>4.0 მგ პიქსელიანი მაღალი გარჩევადობის კედლის კამერა</t>
  </si>
  <si>
    <t>8.0 მგ პიქსელიანი ინფრაწითელი კამერა</t>
  </si>
  <si>
    <t>პროექტი</t>
  </si>
  <si>
    <t>სამედიცინო კორპორაცია "ევექსი"-ს ლაბორატორია</t>
  </si>
  <si>
    <t>კომპანია</t>
  </si>
  <si>
    <t>კურსი (USD/GEL)</t>
  </si>
  <si>
    <t>კურსი</t>
  </si>
  <si>
    <t>დამატებითი სამუშაოები (არსებობის შემთხვევაში)</t>
  </si>
  <si>
    <t>2- ვენტილაცია</t>
  </si>
  <si>
    <t>KOPOFLEX</t>
  </si>
  <si>
    <t>GERSAN -KOPOS</t>
  </si>
  <si>
    <t>VIKO</t>
  </si>
  <si>
    <t>KOPOS</t>
  </si>
  <si>
    <t>PELSAN</t>
  </si>
  <si>
    <t>SIEMENS - ABB</t>
  </si>
  <si>
    <t>GERSAN</t>
  </si>
  <si>
    <t>SIEMENS-GERSAN</t>
  </si>
  <si>
    <t>SIEMENS</t>
  </si>
  <si>
    <t>AKSA-TEKSAN</t>
  </si>
  <si>
    <t>DUYAR</t>
  </si>
  <si>
    <t>წყალსადენი (გარე ქსელი)</t>
  </si>
  <si>
    <t xml:space="preserve">კანალიზაცია </t>
  </si>
  <si>
    <t xml:space="preserve">კანალიზაცია (გარე ქსელი) </t>
  </si>
  <si>
    <t xml:space="preserve">ცივი წყალსადენის მასალათა სპეციფიკაცია (შიდა) 
</t>
  </si>
  <si>
    <t>FIRAT</t>
  </si>
  <si>
    <t>HASCELIK</t>
  </si>
  <si>
    <t>CETINKAYA</t>
  </si>
  <si>
    <t>WILO</t>
  </si>
  <si>
    <t>DUYAR-FAF</t>
  </si>
  <si>
    <t>IZOFLEX</t>
  </si>
  <si>
    <t>UNTES</t>
  </si>
  <si>
    <t>DIZAYN</t>
  </si>
  <si>
    <t>RIELLO</t>
  </si>
  <si>
    <t>MIDEA OLMASI DURUMUNDA %30 ISKONTO</t>
  </si>
  <si>
    <t>MIDEA</t>
  </si>
  <si>
    <t>ELEKTROTEKNIK</t>
  </si>
  <si>
    <t>İZOCAM</t>
  </si>
  <si>
    <t>MIDEA % 30 DISCOUNT</t>
  </si>
  <si>
    <t>BAYMAK</t>
  </si>
  <si>
    <t>IZOCAM</t>
  </si>
  <si>
    <t>CAYIROVA</t>
  </si>
  <si>
    <t>BIEN</t>
  </si>
  <si>
    <t>DUYAR-SYSTEM SENSOR</t>
  </si>
  <si>
    <t>REFLEX</t>
  </si>
  <si>
    <t>PAKKENS</t>
  </si>
  <si>
    <r>
      <t xml:space="preserve">42 U 19",  800x1000 </t>
    </r>
    <r>
      <rPr>
        <sz val="8"/>
        <color theme="1"/>
        <rFont val="Calibri"/>
        <family val="2"/>
        <scheme val="minor"/>
      </rPr>
      <t>კარადა,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პერფორორებული წინა კარებით და ვენტილატორების ბლოკით</t>
    </r>
  </si>
  <si>
    <t xml:space="preserve">27 U 19" 600x600 </t>
  </si>
  <si>
    <t xml:space="preserve">IP ტელეფონი X3S - IP Phone </t>
  </si>
  <si>
    <t xml:space="preserve">S 100 IP PBX, </t>
  </si>
  <si>
    <r>
      <t xml:space="preserve">PFS4228-24P 24x10/100 Base-T PoE </t>
    </r>
    <r>
      <rPr>
        <sz val="8"/>
        <color theme="1"/>
        <rFont val="Calibri"/>
        <family val="2"/>
        <scheme val="minor"/>
      </rPr>
      <t>მართვადი ქსელის კომუტატორი, 2x 10/100/1000 Base-T პორტით, IEEE802.3af, IEEE802.3at</t>
    </r>
  </si>
  <si>
    <t>Gembird/ Cat.6 24 port shielded patch panel, 19'' 1U</t>
  </si>
  <si>
    <t>Nexans/ LANmark-6 U/UTP AWG23 Cat 6 350MHz PVC Grey 305m box</t>
  </si>
  <si>
    <t>ოპტიკის აქსესუარები კომპლექტი</t>
  </si>
  <si>
    <t>MAVILI</t>
  </si>
  <si>
    <t>NEXSANS / LANmark</t>
  </si>
  <si>
    <t>KOPOBOX</t>
  </si>
  <si>
    <t>FTP cat.6 Patch cord 50u" plugs,  gray 0,5 m</t>
  </si>
  <si>
    <t xml:space="preserve">26 U 19" 600x1000 </t>
  </si>
  <si>
    <t>ვიდეო ჩამწერი 32 CH NETWORK VIDEO RECORDER, TRIPLEX, 16 x Ethernet PoE (RJ-45), 1 Main monitor output: 1 x HDMI (4K UltraHD), 1 x VGA (up to 2 monitors simultaneously), Chosen parameters are fully defined individually for each channel, H.264/H.264+/H.265, Resolution: 2592x1944/2560x1440/2048x1536/1920x1080/1280x720, Recording/display speed: up to 960 fps (32 x 30 fps), Stream size: up to 256 Mb/s for the system</t>
  </si>
  <si>
    <t>ვიდეო კამერა 2.0 მგ პიქსელიანი Day/Night IR Vandal Proof IP Camera, APTINA 1/2.7” CMOS imager, Mechanical IR Cut filter, Built-in 10-pcs. IR LED (20 m), 2 Mpx, 0.09 lx/F1.6 (color mode), 0 lx (IR ON B/W mode), D/N switching: Auto/Manual/Time, WDR, DNR, F-DNR, AES, 4 Privacy zones, Standard Lens: f=2.8 mm/F1.6,  H.264, H.265, MJPEG/G.711, Resolution: 1920 x 1080 (Full HD),</t>
  </si>
  <si>
    <t>ვიდეო კამერა 4.0 მგ პიქსელიანი Day/Night IR Vandal Proof IP Camera, Image Sensor: 4 MPX CMOS sensor 1/3” OV; 0.15 lx (0 lx, IR on); Digital Slow Shutter (DSS): up to 1/5 s; Wide Dynamic Range (WDR): WDR double scan, 90dB; Digital Noise Reduction (DNR): 2D, 3D; Defog Function (F-DNR): Defog (F-DNR); Lens Type: standard, f=2.8 mm/F2.1; Switching Type: mechanical IR cut filter; Frame Rate: 20 fps for 2592 x 1520, 30 fps for 2048 x 1520 and lower resolutions;</t>
  </si>
  <si>
    <t>Nexans/ LANmark-6 F1/UTP AWG24 Cat 6 350MHz LSZH Dca s2 d1 a1 Orange 1000m reel N100.622-OD</t>
  </si>
  <si>
    <t>UNTES-SYSTEMAIR</t>
  </si>
  <si>
    <t>MAKELSAN</t>
  </si>
  <si>
    <t>CETINKAYA-ELBI</t>
  </si>
  <si>
    <t>1.CLASS</t>
  </si>
  <si>
    <t>WILO-NORM</t>
  </si>
  <si>
    <t>VATAN-SAQKABEL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</si>
</sst>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GEL&quot;* #,##0.00_);_(&quot;GEL&quot;* \(#,##0.00\);_(&quot;GEL&quot;* &quot;-&quot;??_);_(@_)"/>
    <numFmt numFmtId="166" formatCode="0.0"/>
    <numFmt numFmtId="167" formatCode="_([$$-409]* #,##0.00_);_([$$-409]* \(#,##0.00\);_([$$-409]* &quot;-&quot;??_);_(@_)"/>
    <numFmt numFmtId="168" formatCode="_(* #,##0.0000_);_(* \(#,##0.0000\);_(* &quot;-&quot;??_);_(@_)"/>
    <numFmt numFmtId="169" formatCode="_-* #,##0.00\ _L_a_r_i_-;\-* #,##0.00\ _L_a_r_i_-;_-* &quot;-&quot;??\ _L_a_r_i_-;_-@_-"/>
    <numFmt numFmtId="170" formatCode="_(* #,##0.000_);_(* \(#,##0.000\);_(* &quot;-&quot;??_);_(@_)"/>
    <numFmt numFmtId="171" formatCode="#,##0.00\ [$Lari-437]"/>
    <numFmt numFmtId="172" formatCode="_-* #,##0.00_р_._-;\-* #,##0.00_р_._-;_-* &quot;-&quot;??_р_._-;_-@_-"/>
    <numFmt numFmtId="173" formatCode="_(* #,##0_);_(* \(#,##0\);_(* &quot;-&quot;??_);_(@_)"/>
  </numFmts>
  <fonts count="9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b/>
      <u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sz val="1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b/>
      <sz val="14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cadNusx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10"/>
      <color theme="1"/>
      <name val="AcadMtavr"/>
    </font>
    <font>
      <sz val="12"/>
      <color theme="1"/>
      <name val="Arial"/>
      <family val="2"/>
      <charset val="238"/>
    </font>
    <font>
      <b/>
      <sz val="10"/>
      <color rgb="FFFF0000"/>
      <name val="Arial"/>
      <family val="2"/>
    </font>
    <font>
      <sz val="10"/>
      <color indexed="8"/>
      <name val="Calibri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color theme="8" tint="-0.249977111117893"/>
      <name val="Arial"/>
      <family val="2"/>
      <charset val="204"/>
    </font>
    <font>
      <b/>
      <sz val="10"/>
      <name val="AcadNusx"/>
    </font>
    <font>
      <vertAlign val="superscript"/>
      <sz val="10"/>
      <color theme="1"/>
      <name val="Arial"/>
      <family val="2"/>
      <charset val="204"/>
    </font>
    <font>
      <sz val="10"/>
      <color theme="1"/>
      <name val="Calibri"/>
      <family val="2"/>
    </font>
    <font>
      <sz val="10"/>
      <color rgb="FF0070C0"/>
      <name val="Arial"/>
      <family val="2"/>
      <charset val="204"/>
    </font>
    <font>
      <sz val="10"/>
      <name val="Sylfaen"/>
      <family val="1"/>
      <charset val="204"/>
    </font>
    <font>
      <sz val="10"/>
      <name val="Menlo Regular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238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cadMtavr"/>
    </font>
    <font>
      <sz val="10"/>
      <name val="Arial"/>
      <family val="2"/>
      <charset val="238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366">
    <xf numFmtId="0" fontId="0" fillId="0" borderId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/>
    <xf numFmtId="169" fontId="31" fillId="0" borderId="0" applyFont="0" applyFill="0" applyBorder="0" applyAlignment="0" applyProtection="0"/>
    <xf numFmtId="0" fontId="19" fillId="0" borderId="0"/>
    <xf numFmtId="0" fontId="3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/>
    <xf numFmtId="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6" fillId="0" borderId="0"/>
    <xf numFmtId="169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/>
    <xf numFmtId="16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6" fillId="0" borderId="0"/>
    <xf numFmtId="169" fontId="12" fillId="0" borderId="0" applyFont="0" applyFill="0" applyBorder="0" applyAlignment="0" applyProtection="0"/>
    <xf numFmtId="0" fontId="12" fillId="0" borderId="0"/>
    <xf numFmtId="166" fontId="16" fillId="0" borderId="0" applyFont="0" applyFill="0" applyBorder="0" applyAlignment="0" applyProtection="0"/>
    <xf numFmtId="0" fontId="11" fillId="0" borderId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37" fillId="0" borderId="0"/>
    <xf numFmtId="0" fontId="10" fillId="0" borderId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43" fontId="44" fillId="0" borderId="0" applyFont="0" applyFill="0" applyBorder="0" applyAlignment="0" applyProtection="0"/>
    <xf numFmtId="0" fontId="44" fillId="0" borderId="0"/>
    <xf numFmtId="0" fontId="45" fillId="0" borderId="0"/>
    <xf numFmtId="9" fontId="45" fillId="0" borderId="0" applyFont="0" applyFill="0" applyBorder="0" applyAlignment="0" applyProtection="0"/>
    <xf numFmtId="0" fontId="46" fillId="0" borderId="0"/>
    <xf numFmtId="168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43" fontId="44" fillId="0" borderId="0" applyFont="0" applyFill="0" applyBorder="0" applyAlignment="0" applyProtection="0"/>
    <xf numFmtId="0" fontId="44" fillId="0" borderId="0"/>
    <xf numFmtId="0" fontId="7" fillId="0" borderId="0"/>
    <xf numFmtId="0" fontId="6" fillId="0" borderId="0"/>
    <xf numFmtId="0" fontId="33" fillId="0" borderId="0"/>
    <xf numFmtId="167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33" fillId="0" borderId="0"/>
    <xf numFmtId="168" fontId="4" fillId="0" borderId="0"/>
    <xf numFmtId="168" fontId="3" fillId="0" borderId="0"/>
  </cellStyleXfs>
  <cellXfs count="599">
    <xf numFmtId="0" fontId="0" fillId="0" borderId="0" xfId="0"/>
    <xf numFmtId="0" fontId="39" fillId="0" borderId="32" xfId="0" applyFont="1" applyBorder="1" applyAlignment="1">
      <alignment horizontal="center" vertical="center" wrapText="1"/>
    </xf>
    <xf numFmtId="0" fontId="39" fillId="5" borderId="27" xfId="0" applyFont="1" applyFill="1" applyBorder="1" applyAlignment="1">
      <alignment vertical="center"/>
    </xf>
    <xf numFmtId="0" fontId="39" fillId="5" borderId="15" xfId="0" applyFont="1" applyFill="1" applyBorder="1" applyAlignment="1">
      <alignment vertical="center"/>
    </xf>
    <xf numFmtId="0" fontId="39" fillId="5" borderId="28" xfId="0" applyFont="1" applyFill="1" applyBorder="1" applyAlignment="1">
      <alignment vertical="center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23" fillId="2" borderId="0" xfId="1229" applyFont="1" applyFill="1" applyAlignment="1" applyProtection="1">
      <alignment vertical="center" wrapText="1"/>
      <protection locked="0"/>
    </xf>
    <xf numFmtId="0" fontId="22" fillId="2" borderId="0" xfId="1229" applyFont="1" applyFill="1" applyAlignment="1" applyProtection="1">
      <alignment vertical="center" wrapText="1"/>
      <protection locked="0"/>
    </xf>
    <xf numFmtId="165" fontId="22" fillId="2" borderId="0" xfId="1210" applyFont="1" applyFill="1" applyAlignment="1" applyProtection="1">
      <alignment vertical="center" wrapText="1"/>
      <protection locked="0"/>
    </xf>
    <xf numFmtId="0" fontId="16" fillId="0" borderId="0" xfId="1229" applyProtection="1">
      <protection locked="0"/>
    </xf>
    <xf numFmtId="0" fontId="22" fillId="2" borderId="0" xfId="1229" applyFont="1" applyFill="1" applyAlignment="1" applyProtection="1">
      <alignment horizontal="center" vertical="center" wrapText="1"/>
      <protection locked="0"/>
    </xf>
    <xf numFmtId="0" fontId="23" fillId="2" borderId="18" xfId="1229" applyFont="1" applyFill="1" applyBorder="1" applyAlignment="1" applyProtection="1">
      <alignment vertical="center" wrapText="1"/>
      <protection locked="0"/>
    </xf>
    <xf numFmtId="165" fontId="22" fillId="2" borderId="0" xfId="1210" applyFont="1" applyFill="1" applyAlignment="1" applyProtection="1">
      <alignment vertical="center"/>
      <protection locked="0"/>
    </xf>
    <xf numFmtId="0" fontId="24" fillId="2" borderId="18" xfId="1229" applyFont="1" applyFill="1" applyBorder="1" applyAlignment="1" applyProtection="1">
      <alignment horizontal="left" vertical="center" wrapText="1"/>
      <protection locked="0"/>
    </xf>
    <xf numFmtId="0" fontId="23" fillId="2" borderId="18" xfId="1229" applyFont="1" applyFill="1" applyBorder="1" applyAlignment="1" applyProtection="1">
      <alignment horizontal="left" vertical="center" wrapText="1"/>
      <protection locked="0"/>
    </xf>
    <xf numFmtId="0" fontId="23" fillId="2" borderId="0" xfId="1229" applyFont="1" applyFill="1" applyAlignment="1" applyProtection="1">
      <alignment horizontal="center" vertical="center" wrapText="1"/>
      <protection locked="0"/>
    </xf>
    <xf numFmtId="0" fontId="22" fillId="2" borderId="0" xfId="1229" applyFont="1" applyFill="1" applyBorder="1" applyAlignment="1" applyProtection="1">
      <alignment vertical="center" wrapText="1"/>
      <protection locked="0"/>
    </xf>
    <xf numFmtId="165" fontId="22" fillId="2" borderId="0" xfId="1210" applyFont="1" applyFill="1" applyAlignment="1" applyProtection="1">
      <alignment horizontal="center" vertical="center" wrapText="1"/>
      <protection locked="0"/>
    </xf>
    <xf numFmtId="0" fontId="50" fillId="0" borderId="0" xfId="1355" applyFont="1" applyBorder="1" applyAlignment="1" applyProtection="1">
      <alignment vertical="center"/>
      <protection locked="0"/>
    </xf>
    <xf numFmtId="0" fontId="50" fillId="0" borderId="0" xfId="1355" applyFont="1" applyAlignment="1" applyProtection="1">
      <alignment vertical="center"/>
      <protection locked="0"/>
    </xf>
    <xf numFmtId="165" fontId="0" fillId="0" borderId="0" xfId="1210" applyFont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8" fillId="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14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2" xfId="0" applyBorder="1" applyAlignment="1">
      <alignment vertical="center"/>
    </xf>
    <xf numFmtId="0" fontId="28" fillId="0" borderId="3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7" fontId="30" fillId="0" borderId="30" xfId="0" applyNumberFormat="1" applyFont="1" applyBorder="1" applyAlignment="1">
      <alignment vertical="center"/>
    </xf>
    <xf numFmtId="10" fontId="39" fillId="0" borderId="30" xfId="0" applyNumberFormat="1" applyFont="1" applyBorder="1" applyAlignment="1">
      <alignment vertical="center"/>
    </xf>
    <xf numFmtId="167" fontId="30" fillId="2" borderId="30" xfId="0" applyNumberFormat="1" applyFont="1" applyFill="1" applyBorder="1" applyAlignment="1">
      <alignment vertical="center"/>
    </xf>
    <xf numFmtId="0" fontId="39" fillId="6" borderId="30" xfId="0" applyFont="1" applyFill="1" applyBorder="1" applyAlignment="1">
      <alignment vertical="center"/>
    </xf>
    <xf numFmtId="167" fontId="39" fillId="0" borderId="30" xfId="0" applyNumberFormat="1" applyFont="1" applyBorder="1" applyAlignment="1">
      <alignment vertical="center"/>
    </xf>
    <xf numFmtId="167" fontId="39" fillId="2" borderId="30" xfId="0" applyNumberFormat="1" applyFont="1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9" fontId="0" fillId="0" borderId="8" xfId="0" applyNumberFormat="1" applyBorder="1" applyAlignment="1">
      <alignment vertical="center"/>
    </xf>
    <xf numFmtId="167" fontId="53" fillId="0" borderId="9" xfId="1231" applyNumberFormat="1" applyFont="1" applyBorder="1" applyAlignment="1">
      <alignment vertical="center"/>
    </xf>
    <xf numFmtId="167" fontId="48" fillId="0" borderId="9" xfId="1231" applyNumberFormat="1" applyFont="1" applyBorder="1" applyAlignment="1">
      <alignment vertical="center"/>
    </xf>
    <xf numFmtId="167" fontId="48" fillId="0" borderId="9" xfId="2" applyNumberFormat="1" applyFont="1" applyBorder="1" applyAlignment="1">
      <alignment vertical="center"/>
    </xf>
    <xf numFmtId="0" fontId="0" fillId="0" borderId="8" xfId="3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10" fontId="0" fillId="0" borderId="30" xfId="0" applyNumberForma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34" xfId="0" applyBorder="1" applyAlignment="1">
      <alignment vertical="center"/>
    </xf>
    <xf numFmtId="171" fontId="34" fillId="0" borderId="13" xfId="1231" applyNumberFormat="1" applyFont="1" applyBorder="1" applyAlignment="1">
      <alignment vertical="center"/>
    </xf>
    <xf numFmtId="10" fontId="0" fillId="0" borderId="13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vertical="center"/>
    </xf>
    <xf numFmtId="0" fontId="47" fillId="0" borderId="0" xfId="0" applyFont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23" fillId="2" borderId="32" xfId="1229" applyFont="1" applyFill="1" applyBorder="1" applyAlignment="1" applyProtection="1">
      <alignment horizontal="center" vertical="center" wrapText="1"/>
      <protection locked="0"/>
    </xf>
    <xf numFmtId="0" fontId="23" fillId="2" borderId="28" xfId="1229" applyFont="1" applyFill="1" applyBorder="1" applyAlignment="1" applyProtection="1">
      <alignment horizontal="center" vertical="center" wrapText="1"/>
      <protection locked="0"/>
    </xf>
    <xf numFmtId="43" fontId="23" fillId="2" borderId="28" xfId="1211" applyFont="1" applyFill="1" applyBorder="1" applyAlignment="1" applyProtection="1">
      <alignment horizontal="center" vertical="center" wrapText="1"/>
      <protection locked="0"/>
    </xf>
    <xf numFmtId="167" fontId="23" fillId="2" borderId="20" xfId="1210" applyNumberFormat="1" applyFont="1" applyFill="1" applyBorder="1" applyAlignment="1" applyProtection="1">
      <alignment horizontal="right" vertical="center" wrapText="1"/>
    </xf>
    <xf numFmtId="165" fontId="23" fillId="2" borderId="26" xfId="1210" applyFont="1" applyFill="1" applyBorder="1" applyAlignment="1" applyProtection="1">
      <alignment vertical="center" wrapText="1"/>
    </xf>
    <xf numFmtId="170" fontId="23" fillId="2" borderId="26" xfId="1211" applyNumberFormat="1" applyFont="1" applyFill="1" applyBorder="1" applyAlignment="1" applyProtection="1">
      <alignment horizontal="center" vertical="center" wrapText="1"/>
      <protection locked="0"/>
    </xf>
    <xf numFmtId="43" fontId="23" fillId="2" borderId="0" xfId="1315" applyFont="1" applyFill="1" applyAlignment="1" applyProtection="1">
      <alignment vertical="center" wrapText="1"/>
      <protection locked="0"/>
    </xf>
    <xf numFmtId="43" fontId="22" fillId="2" borderId="0" xfId="1315" applyFont="1" applyFill="1" applyAlignment="1" applyProtection="1">
      <alignment vertical="center"/>
      <protection locked="0"/>
    </xf>
    <xf numFmtId="43" fontId="23" fillId="2" borderId="0" xfId="1315" applyFont="1" applyFill="1" applyBorder="1" applyAlignment="1" applyProtection="1">
      <alignment vertical="center" wrapText="1"/>
      <protection locked="0"/>
    </xf>
    <xf numFmtId="0" fontId="49" fillId="0" borderId="6" xfId="1316" applyNumberFormat="1" applyFont="1" applyFill="1" applyBorder="1" applyAlignment="1" applyProtection="1">
      <alignment vertical="center" wrapText="1"/>
      <protection locked="0"/>
    </xf>
    <xf numFmtId="43" fontId="49" fillId="0" borderId="6" xfId="1315" applyFont="1" applyFill="1" applyBorder="1" applyAlignment="1" applyProtection="1">
      <alignment vertical="center" wrapText="1"/>
      <protection locked="0"/>
    </xf>
    <xf numFmtId="0" fontId="50" fillId="0" borderId="0" xfId="1316" applyFont="1" applyAlignment="1" applyProtection="1">
      <alignment vertical="center"/>
      <protection locked="0"/>
    </xf>
    <xf numFmtId="43" fontId="16" fillId="0" borderId="0" xfId="1315" applyFont="1" applyProtection="1">
      <protection locked="0"/>
    </xf>
    <xf numFmtId="0" fontId="16" fillId="0" borderId="0" xfId="1229" applyAlignment="1" applyProtection="1">
      <alignment wrapText="1"/>
      <protection locked="0"/>
    </xf>
    <xf numFmtId="0" fontId="16" fillId="0" borderId="0" xfId="1229" applyFont="1" applyProtection="1">
      <protection locked="0"/>
    </xf>
    <xf numFmtId="0" fontId="54" fillId="0" borderId="4" xfId="1363" applyFont="1" applyFill="1" applyBorder="1" applyAlignment="1">
      <alignment wrapText="1"/>
    </xf>
    <xf numFmtId="0" fontId="23" fillId="0" borderId="0" xfId="1229" applyFont="1" applyFill="1" applyAlignment="1" applyProtection="1">
      <alignment vertical="center" wrapText="1"/>
      <protection locked="0"/>
    </xf>
    <xf numFmtId="0" fontId="23" fillId="9" borderId="0" xfId="1229" applyFont="1" applyFill="1" applyAlignment="1" applyProtection="1">
      <alignment vertical="center" wrapText="1"/>
      <protection locked="0"/>
    </xf>
    <xf numFmtId="0" fontId="61" fillId="2" borderId="0" xfId="1229" applyFont="1" applyFill="1" applyAlignment="1" applyProtection="1">
      <alignment vertical="center" wrapText="1"/>
      <protection locked="0"/>
    </xf>
    <xf numFmtId="43" fontId="63" fillId="2" borderId="0" xfId="1211" applyFont="1" applyFill="1" applyAlignment="1" applyProtection="1">
      <alignment vertical="center" wrapText="1"/>
      <protection locked="0"/>
    </xf>
    <xf numFmtId="0" fontId="42" fillId="2" borderId="0" xfId="1229" applyFont="1" applyFill="1" applyAlignment="1" applyProtection="1">
      <alignment vertical="center" wrapText="1"/>
      <protection locked="0"/>
    </xf>
    <xf numFmtId="0" fontId="63" fillId="2" borderId="0" xfId="1229" applyFont="1" applyFill="1" applyAlignment="1" applyProtection="1">
      <alignment vertical="center" wrapText="1"/>
      <protection locked="0"/>
    </xf>
    <xf numFmtId="0" fontId="42" fillId="2" borderId="19" xfId="1229" applyFont="1" applyFill="1" applyBorder="1" applyAlignment="1" applyProtection="1">
      <alignment vertical="center" wrapText="1"/>
      <protection locked="0"/>
    </xf>
    <xf numFmtId="0" fontId="63" fillId="2" borderId="19" xfId="1229" applyFont="1" applyFill="1" applyBorder="1" applyAlignment="1" applyProtection="1">
      <alignment vertical="center" wrapText="1"/>
      <protection locked="0"/>
    </xf>
    <xf numFmtId="43" fontId="63" fillId="2" borderId="0" xfId="1354" applyFont="1" applyFill="1" applyAlignment="1" applyProtection="1">
      <alignment vertical="center" wrapText="1"/>
      <protection locked="0"/>
    </xf>
    <xf numFmtId="0" fontId="55" fillId="0" borderId="0" xfId="1229" applyFont="1" applyProtection="1">
      <protection locked="0"/>
    </xf>
    <xf numFmtId="165" fontId="42" fillId="2" borderId="0" xfId="1210" applyFont="1" applyFill="1" applyAlignment="1" applyProtection="1">
      <alignment vertical="center" wrapText="1"/>
      <protection locked="0"/>
    </xf>
    <xf numFmtId="0" fontId="42" fillId="2" borderId="0" xfId="1229" applyFont="1" applyFill="1" applyAlignment="1" applyProtection="1">
      <alignment horizontal="center" vertical="center" wrapText="1"/>
      <protection locked="0"/>
    </xf>
    <xf numFmtId="43" fontId="42" fillId="2" borderId="0" xfId="1211" applyFont="1" applyFill="1" applyAlignment="1" applyProtection="1">
      <alignment vertical="center" wrapText="1"/>
      <protection locked="0"/>
    </xf>
    <xf numFmtId="0" fontId="63" fillId="2" borderId="18" xfId="1229" applyFont="1" applyFill="1" applyBorder="1" applyAlignment="1" applyProtection="1">
      <alignment vertical="center" wrapText="1"/>
      <protection locked="0"/>
    </xf>
    <xf numFmtId="43" fontId="42" fillId="2" borderId="0" xfId="1354" applyFont="1" applyFill="1" applyAlignment="1" applyProtection="1">
      <alignment vertical="center"/>
      <protection locked="0"/>
    </xf>
    <xf numFmtId="165" fontId="42" fillId="2" borderId="0" xfId="1210" applyFont="1" applyFill="1" applyAlignment="1" applyProtection="1">
      <alignment vertical="center"/>
      <protection locked="0"/>
    </xf>
    <xf numFmtId="0" fontId="63" fillId="2" borderId="18" xfId="1229" applyFont="1" applyFill="1" applyBorder="1" applyAlignment="1" applyProtection="1">
      <alignment horizontal="left" vertical="center" wrapText="1"/>
      <protection locked="0"/>
    </xf>
    <xf numFmtId="0" fontId="63" fillId="2" borderId="32" xfId="1229" applyFont="1" applyFill="1" applyBorder="1" applyAlignment="1" applyProtection="1">
      <alignment horizontal="center" vertical="center" wrapText="1"/>
      <protection locked="0"/>
    </xf>
    <xf numFmtId="0" fontId="63" fillId="2" borderId="28" xfId="1229" applyFont="1" applyFill="1" applyBorder="1" applyAlignment="1" applyProtection="1">
      <alignment horizontal="center" vertical="center" wrapText="1"/>
      <protection locked="0"/>
    </xf>
    <xf numFmtId="43" fontId="63" fillId="2" borderId="28" xfId="1211" applyFont="1" applyFill="1" applyBorder="1" applyAlignment="1" applyProtection="1">
      <alignment horizontal="center" vertical="center" wrapText="1"/>
      <protection locked="0"/>
    </xf>
    <xf numFmtId="167" fontId="63" fillId="2" borderId="20" xfId="1210" applyNumberFormat="1" applyFont="1" applyFill="1" applyBorder="1" applyAlignment="1" applyProtection="1">
      <alignment horizontal="right" vertical="center" wrapText="1"/>
    </xf>
    <xf numFmtId="165" fontId="63" fillId="2" borderId="26" xfId="1210" applyFont="1" applyFill="1" applyBorder="1" applyAlignment="1" applyProtection="1">
      <alignment vertical="center" wrapText="1"/>
    </xf>
    <xf numFmtId="170" fontId="63" fillId="2" borderId="26" xfId="1211" applyNumberFormat="1" applyFont="1" applyFill="1" applyBorder="1" applyAlignment="1" applyProtection="1">
      <alignment horizontal="center" vertical="center" wrapText="1"/>
      <protection locked="0"/>
    </xf>
    <xf numFmtId="0" fontId="63" fillId="2" borderId="0" xfId="1229" applyFont="1" applyFill="1" applyAlignment="1" applyProtection="1">
      <alignment horizontal="left" vertical="center" wrapText="1"/>
      <protection locked="0"/>
    </xf>
    <xf numFmtId="165" fontId="63" fillId="2" borderId="0" xfId="1210" applyFont="1" applyFill="1" applyBorder="1" applyAlignment="1" applyProtection="1">
      <alignment horizontal="right" vertical="center" wrapText="1"/>
      <protection locked="0"/>
    </xf>
    <xf numFmtId="167" fontId="63" fillId="2" borderId="0" xfId="1229" applyNumberFormat="1" applyFont="1" applyFill="1" applyBorder="1" applyAlignment="1" applyProtection="1">
      <alignment vertical="center" wrapText="1"/>
      <protection locked="0"/>
    </xf>
    <xf numFmtId="43" fontId="63" fillId="2" borderId="0" xfId="1211" applyFont="1" applyFill="1" applyBorder="1" applyAlignment="1" applyProtection="1">
      <alignment horizontal="center" vertical="center" wrapText="1"/>
      <protection locked="0"/>
    </xf>
    <xf numFmtId="0" fontId="63" fillId="2" borderId="0" xfId="1229" applyFont="1" applyFill="1" applyAlignment="1" applyProtection="1">
      <alignment horizontal="center" vertical="center" wrapText="1"/>
      <protection locked="0"/>
    </xf>
    <xf numFmtId="0" fontId="42" fillId="2" borderId="0" xfId="1229" applyFont="1" applyFill="1" applyBorder="1" applyAlignment="1" applyProtection="1">
      <alignment vertical="center" wrapText="1"/>
      <protection locked="0"/>
    </xf>
    <xf numFmtId="43" fontId="63" fillId="2" borderId="0" xfId="1354" applyFont="1" applyFill="1" applyBorder="1" applyAlignment="1" applyProtection="1">
      <alignment vertical="center" wrapText="1"/>
      <protection locked="0"/>
    </xf>
    <xf numFmtId="165" fontId="42" fillId="2" borderId="0" xfId="1210" applyFont="1" applyFill="1" applyAlignment="1" applyProtection="1">
      <alignment horizontal="center" vertical="center" wrapText="1"/>
      <protection locked="0"/>
    </xf>
    <xf numFmtId="2" fontId="63" fillId="2" borderId="6" xfId="1229" applyNumberFormat="1" applyFont="1" applyFill="1" applyBorder="1" applyAlignment="1" applyProtection="1">
      <alignment horizontal="center" vertical="center" wrapText="1"/>
    </xf>
    <xf numFmtId="2" fontId="63" fillId="2" borderId="19" xfId="1229" applyNumberFormat="1" applyFont="1" applyFill="1" applyBorder="1" applyAlignment="1" applyProtection="1">
      <alignment horizontal="center" vertical="center" wrapText="1"/>
    </xf>
    <xf numFmtId="43" fontId="42" fillId="2" borderId="38" xfId="1211" applyFont="1" applyFill="1" applyBorder="1" applyAlignment="1" applyProtection="1">
      <alignment horizontal="center" vertical="center" wrapText="1"/>
    </xf>
    <xf numFmtId="43" fontId="63" fillId="2" borderId="11" xfId="1211" applyFont="1" applyFill="1" applyBorder="1" applyAlignment="1" applyProtection="1">
      <alignment horizontal="center" vertical="center" wrapText="1"/>
    </xf>
    <xf numFmtId="0" fontId="42" fillId="2" borderId="28" xfId="1229" applyFont="1" applyFill="1" applyBorder="1" applyAlignment="1" applyProtection="1">
      <alignment horizontal="center" vertical="center" wrapText="1"/>
    </xf>
    <xf numFmtId="2" fontId="63" fillId="2" borderId="26" xfId="1229" applyNumberFormat="1" applyFont="1" applyFill="1" applyBorder="1" applyAlignment="1" applyProtection="1">
      <alignment horizontal="center" vertical="center" wrapText="1"/>
    </xf>
    <xf numFmtId="0" fontId="42" fillId="2" borderId="32" xfId="1229" applyFont="1" applyFill="1" applyBorder="1" applyAlignment="1" applyProtection="1">
      <alignment horizontal="center" vertical="center" wrapText="1"/>
    </xf>
    <xf numFmtId="49" fontId="63" fillId="2" borderId="7" xfId="1229" applyNumberFormat="1" applyFont="1" applyFill="1" applyBorder="1" applyAlignment="1" applyProtection="1">
      <alignment horizontal="center" vertical="center" wrapText="1"/>
    </xf>
    <xf numFmtId="49" fontId="63" fillId="2" borderId="0" xfId="1229" applyNumberFormat="1" applyFont="1" applyFill="1" applyBorder="1" applyAlignment="1" applyProtection="1">
      <alignment horizontal="center" vertical="center" wrapText="1"/>
    </xf>
    <xf numFmtId="49" fontId="63" fillId="2" borderId="31" xfId="1229" applyNumberFormat="1" applyFont="1" applyFill="1" applyBorder="1" applyAlignment="1" applyProtection="1">
      <alignment horizontal="center" vertical="center" wrapText="1"/>
    </xf>
    <xf numFmtId="43" fontId="63" fillId="2" borderId="39" xfId="1211" applyFont="1" applyFill="1" applyBorder="1" applyAlignment="1" applyProtection="1">
      <alignment horizontal="center" vertical="center" wrapText="1"/>
    </xf>
    <xf numFmtId="43" fontId="63" fillId="2" borderId="17" xfId="1211" applyFont="1" applyFill="1" applyBorder="1" applyAlignment="1" applyProtection="1">
      <alignment horizontal="center" vertical="center" wrapText="1"/>
    </xf>
    <xf numFmtId="49" fontId="63" fillId="2" borderId="18" xfId="1229" applyNumberFormat="1" applyFont="1" applyFill="1" applyBorder="1" applyAlignment="1" applyProtection="1">
      <alignment horizontal="center" vertical="center" wrapText="1"/>
    </xf>
    <xf numFmtId="49" fontId="63" fillId="2" borderId="29" xfId="1229" applyNumberFormat="1" applyFont="1" applyFill="1" applyBorder="1" applyAlignment="1" applyProtection="1">
      <alignment horizontal="center" vertical="center" wrapText="1"/>
    </xf>
    <xf numFmtId="49" fontId="63" fillId="2" borderId="33" xfId="1229" applyNumberFormat="1" applyFont="1" applyFill="1" applyBorder="1" applyAlignment="1" applyProtection="1">
      <alignment horizontal="center" vertical="center" wrapText="1"/>
    </xf>
    <xf numFmtId="43" fontId="63" fillId="2" borderId="33" xfId="1354" applyFont="1" applyFill="1" applyBorder="1" applyAlignment="1" applyProtection="1">
      <alignment horizontal="center" vertical="center" wrapText="1"/>
    </xf>
    <xf numFmtId="49" fontId="63" fillId="2" borderId="20" xfId="1229" applyNumberFormat="1" applyFont="1" applyFill="1" applyBorder="1" applyAlignment="1" applyProtection="1">
      <alignment horizontal="center" vertical="center" wrapText="1"/>
    </xf>
    <xf numFmtId="49" fontId="63" fillId="2" borderId="17" xfId="1229" applyNumberFormat="1" applyFont="1" applyFill="1" applyBorder="1" applyAlignment="1" applyProtection="1">
      <alignment horizontal="center" vertical="center" wrapText="1"/>
    </xf>
    <xf numFmtId="49" fontId="64" fillId="4" borderId="32" xfId="1229" applyNumberFormat="1" applyFont="1" applyFill="1" applyBorder="1" applyAlignment="1" applyProtection="1">
      <alignment horizontal="center" vertical="center" wrapText="1"/>
      <protection locked="0"/>
    </xf>
    <xf numFmtId="49" fontId="65" fillId="4" borderId="27" xfId="1229" applyNumberFormat="1" applyFont="1" applyFill="1" applyBorder="1" applyAlignment="1" applyProtection="1">
      <alignment horizontal="center" vertical="center" wrapText="1"/>
      <protection locked="0"/>
    </xf>
    <xf numFmtId="49" fontId="66" fillId="4" borderId="31" xfId="1229" applyNumberFormat="1" applyFont="1" applyFill="1" applyBorder="1" applyAlignment="1" applyProtection="1">
      <alignment horizontal="center" vertical="center" wrapText="1"/>
      <protection locked="0"/>
    </xf>
    <xf numFmtId="43" fontId="65" fillId="4" borderId="39" xfId="1211" applyFont="1" applyFill="1" applyBorder="1" applyAlignment="1" applyProtection="1">
      <alignment horizontal="center" vertical="center" wrapText="1"/>
      <protection locked="0"/>
    </xf>
    <xf numFmtId="43" fontId="65" fillId="4" borderId="17" xfId="1211" applyFont="1" applyFill="1" applyBorder="1" applyAlignment="1" applyProtection="1">
      <alignment horizontal="center" vertical="center" wrapText="1"/>
      <protection locked="0"/>
    </xf>
    <xf numFmtId="49" fontId="65" fillId="4" borderId="28" xfId="1229" applyNumberFormat="1" applyFont="1" applyFill="1" applyBorder="1" applyAlignment="1" applyProtection="1">
      <alignment horizontal="center" vertical="center" wrapText="1"/>
      <protection locked="0"/>
    </xf>
    <xf numFmtId="49" fontId="65" fillId="4" borderId="32" xfId="1229" applyNumberFormat="1" applyFont="1" applyFill="1" applyBorder="1" applyAlignment="1" applyProtection="1">
      <alignment horizontal="center" vertical="center" wrapText="1"/>
      <protection locked="0"/>
    </xf>
    <xf numFmtId="43" fontId="65" fillId="4" borderId="28" xfId="1354" applyFont="1" applyFill="1" applyBorder="1" applyAlignment="1" applyProtection="1">
      <alignment horizontal="center" vertical="center" wrapText="1"/>
      <protection locked="0"/>
    </xf>
    <xf numFmtId="165" fontId="65" fillId="4" borderId="14" xfId="1210" applyFont="1" applyFill="1" applyBorder="1" applyAlignment="1" applyProtection="1">
      <alignment horizontal="center" vertical="center" wrapText="1"/>
      <protection locked="0"/>
    </xf>
    <xf numFmtId="165" fontId="65" fillId="4" borderId="32" xfId="1210" applyFont="1" applyFill="1" applyBorder="1" applyAlignment="1" applyProtection="1">
      <alignment horizontal="center" vertical="center" wrapText="1"/>
      <protection locked="0"/>
    </xf>
    <xf numFmtId="43" fontId="63" fillId="3" borderId="6" xfId="1211" applyFont="1" applyFill="1" applyBorder="1" applyAlignment="1" applyProtection="1">
      <alignment vertical="center" wrapText="1"/>
      <protection locked="0"/>
    </xf>
    <xf numFmtId="0" fontId="63" fillId="3" borderId="6" xfId="1355" applyNumberFormat="1" applyFont="1" applyFill="1" applyBorder="1" applyAlignment="1" applyProtection="1">
      <alignment vertical="center" wrapText="1"/>
      <protection locked="0"/>
    </xf>
    <xf numFmtId="43" fontId="63" fillId="3" borderId="6" xfId="1354" applyFont="1" applyFill="1" applyBorder="1" applyAlignment="1" applyProtection="1">
      <alignment vertical="center" wrapText="1"/>
      <protection locked="0"/>
    </xf>
    <xf numFmtId="0" fontId="55" fillId="0" borderId="0" xfId="1355" applyFont="1" applyAlignment="1" applyProtection="1">
      <alignment vertical="center"/>
      <protection locked="0"/>
    </xf>
    <xf numFmtId="0" fontId="55" fillId="3" borderId="6" xfId="1355" applyFont="1" applyFill="1" applyBorder="1" applyAlignment="1" applyProtection="1">
      <alignment vertical="center"/>
      <protection locked="0"/>
    </xf>
    <xf numFmtId="0" fontId="55" fillId="3" borderId="23" xfId="1355" applyFont="1" applyFill="1" applyBorder="1" applyAlignment="1" applyProtection="1">
      <alignment vertical="center"/>
      <protection locked="0"/>
    </xf>
    <xf numFmtId="0" fontId="63" fillId="0" borderId="4" xfId="1355" applyNumberFormat="1" applyFont="1" applyFill="1" applyBorder="1" applyAlignment="1" applyProtection="1">
      <alignment vertical="center" wrapText="1"/>
      <protection locked="0"/>
    </xf>
    <xf numFmtId="43" fontId="63" fillId="0" borderId="4" xfId="1211" applyFont="1" applyFill="1" applyBorder="1" applyAlignment="1" applyProtection="1">
      <alignment vertical="center" wrapText="1"/>
      <protection locked="0"/>
    </xf>
    <xf numFmtId="43" fontId="63" fillId="0" borderId="4" xfId="1354" applyFont="1" applyFill="1" applyBorder="1" applyAlignment="1" applyProtection="1">
      <alignment vertical="center" wrapText="1"/>
      <protection locked="0"/>
    </xf>
    <xf numFmtId="165" fontId="55" fillId="0" borderId="4" xfId="1355" applyNumberFormat="1" applyFont="1" applyBorder="1" applyAlignment="1" applyProtection="1">
      <alignment vertical="center"/>
      <protection locked="0"/>
    </xf>
    <xf numFmtId="0" fontId="55" fillId="0" borderId="4" xfId="1355" applyFont="1" applyBorder="1" applyAlignment="1" applyProtection="1">
      <alignment vertical="center"/>
      <protection locked="0"/>
    </xf>
    <xf numFmtId="0" fontId="63" fillId="0" borderId="4" xfId="1229" applyFont="1" applyFill="1" applyBorder="1" applyAlignment="1" applyProtection="1">
      <alignment horizontal="center" vertical="center" wrapText="1"/>
      <protection locked="0"/>
    </xf>
    <xf numFmtId="0" fontId="55" fillId="0" borderId="4" xfId="1363" applyFont="1" applyFill="1" applyBorder="1" applyAlignment="1">
      <alignment wrapText="1"/>
    </xf>
    <xf numFmtId="0" fontId="42" fillId="0" borderId="4" xfId="1355" applyFont="1" applyFill="1" applyBorder="1" applyAlignment="1" applyProtection="1">
      <alignment horizontal="center" vertical="center" wrapText="1"/>
      <protection locked="0"/>
    </xf>
    <xf numFmtId="43" fontId="42" fillId="2" borderId="4" xfId="1211" applyFont="1" applyFill="1" applyBorder="1" applyAlignment="1" applyProtection="1">
      <alignment horizontal="center" vertical="center" wrapText="1"/>
      <protection locked="0"/>
    </xf>
    <xf numFmtId="43" fontId="55" fillId="0" borderId="4" xfId="1211" applyFont="1" applyFill="1" applyBorder="1" applyAlignment="1">
      <alignment horizontal="center"/>
    </xf>
    <xf numFmtId="167" fontId="42" fillId="2" borderId="4" xfId="1210" applyNumberFormat="1" applyFont="1" applyFill="1" applyBorder="1" applyAlignment="1" applyProtection="1">
      <alignment horizontal="center" vertical="center" wrapText="1"/>
    </xf>
    <xf numFmtId="43" fontId="63" fillId="2" borderId="4" xfId="1211" applyFont="1" applyFill="1" applyBorder="1" applyAlignment="1" applyProtection="1">
      <alignment horizontal="center" vertical="center" wrapText="1"/>
    </xf>
    <xf numFmtId="43" fontId="42" fillId="2" borderId="4" xfId="1211" applyFont="1" applyFill="1" applyBorder="1" applyAlignment="1" applyProtection="1">
      <alignment horizontal="center" vertical="center" wrapText="1"/>
    </xf>
    <xf numFmtId="43" fontId="63" fillId="2" borderId="4" xfId="1211" applyFont="1" applyFill="1" applyBorder="1" applyAlignment="1" applyProtection="1">
      <alignment vertical="center" wrapText="1"/>
    </xf>
    <xf numFmtId="43" fontId="63" fillId="2" borderId="4" xfId="1354" applyFont="1" applyFill="1" applyBorder="1" applyAlignment="1" applyProtection="1">
      <alignment vertical="center" wrapText="1"/>
    </xf>
    <xf numFmtId="165" fontId="42" fillId="0" borderId="4" xfId="1210" applyNumberFormat="1" applyFont="1" applyFill="1" applyBorder="1" applyAlignment="1" applyProtection="1">
      <alignment horizontal="center" vertical="center" wrapText="1"/>
      <protection locked="0"/>
    </xf>
    <xf numFmtId="165" fontId="42" fillId="2" borderId="4" xfId="1210" applyNumberFormat="1" applyFont="1" applyFill="1" applyBorder="1" applyAlignment="1" applyProtection="1">
      <alignment horizontal="center" vertical="center" wrapText="1"/>
      <protection locked="0"/>
    </xf>
    <xf numFmtId="165" fontId="42" fillId="2" borderId="4" xfId="1210" applyFont="1" applyFill="1" applyBorder="1" applyAlignment="1" applyProtection="1">
      <alignment horizontal="center" vertical="center" wrapText="1"/>
      <protection locked="0"/>
    </xf>
    <xf numFmtId="43" fontId="42" fillId="0" borderId="4" xfId="1211" applyFont="1" applyFill="1" applyBorder="1" applyAlignment="1" applyProtection="1">
      <alignment horizontal="center" vertical="center" wrapText="1"/>
      <protection locked="0"/>
    </xf>
    <xf numFmtId="173" fontId="55" fillId="0" borderId="4" xfId="1365" applyNumberFormat="1" applyFont="1" applyBorder="1"/>
    <xf numFmtId="0" fontId="68" fillId="0" borderId="4" xfId="1363" applyFont="1" applyFill="1" applyBorder="1" applyAlignment="1">
      <alignment wrapText="1"/>
    </xf>
    <xf numFmtId="0" fontId="67" fillId="0" borderId="4" xfId="1363" applyFont="1" applyBorder="1" applyAlignment="1">
      <alignment vertical="center"/>
    </xf>
    <xf numFmtId="43" fontId="67" fillId="0" borderId="4" xfId="1211" applyFont="1" applyBorder="1" applyAlignment="1">
      <alignment vertical="center"/>
    </xf>
    <xf numFmtId="165" fontId="55" fillId="0" borderId="4" xfId="1355" applyNumberFormat="1" applyFont="1" applyFill="1" applyBorder="1" applyAlignment="1" applyProtection="1">
      <alignment vertical="center"/>
      <protection locked="0"/>
    </xf>
    <xf numFmtId="43" fontId="55" fillId="0" borderId="4" xfId="1211" applyFont="1" applyFill="1" applyBorder="1" applyAlignment="1">
      <alignment horizontal="center" vertical="center"/>
    </xf>
    <xf numFmtId="0" fontId="42" fillId="2" borderId="4" xfId="1355" applyFont="1" applyFill="1" applyBorder="1" applyAlignment="1" applyProtection="1">
      <alignment horizontal="center" vertical="center" wrapText="1"/>
      <protection locked="0"/>
    </xf>
    <xf numFmtId="43" fontId="55" fillId="2" borderId="4" xfId="1211" applyFont="1" applyFill="1" applyBorder="1" applyAlignment="1">
      <alignment vertical="center"/>
    </xf>
    <xf numFmtId="0" fontId="55" fillId="2" borderId="0" xfId="1229" applyFont="1" applyFill="1" applyProtection="1">
      <protection locked="0"/>
    </xf>
    <xf numFmtId="43" fontId="55" fillId="0" borderId="0" xfId="1211" applyFont="1" applyProtection="1">
      <protection locked="0"/>
    </xf>
    <xf numFmtId="0" fontId="42" fillId="3" borderId="24" xfId="1229" applyFont="1" applyFill="1" applyBorder="1" applyAlignment="1" applyProtection="1">
      <alignment vertical="center"/>
      <protection locked="0"/>
    </xf>
    <xf numFmtId="43" fontId="63" fillId="3" borderId="19" xfId="1229" applyNumberFormat="1" applyFont="1" applyFill="1" applyBorder="1" applyAlignment="1" applyProtection="1">
      <alignment vertical="center"/>
      <protection locked="0"/>
    </xf>
    <xf numFmtId="0" fontId="42" fillId="3" borderId="0" xfId="1229" applyFont="1" applyFill="1" applyBorder="1" applyAlignment="1" applyProtection="1">
      <alignment vertical="center"/>
      <protection locked="0"/>
    </xf>
    <xf numFmtId="0" fontId="63" fillId="3" borderId="26" xfId="1229" applyFont="1" applyFill="1" applyBorder="1" applyAlignment="1" applyProtection="1">
      <alignment vertical="center"/>
      <protection locked="0"/>
    </xf>
    <xf numFmtId="43" fontId="55" fillId="0" borderId="0" xfId="1354" applyFont="1" applyProtection="1">
      <protection locked="0"/>
    </xf>
    <xf numFmtId="165" fontId="55" fillId="0" borderId="0" xfId="1210" applyFont="1" applyProtection="1">
      <protection locked="0"/>
    </xf>
    <xf numFmtId="0" fontId="42" fillId="2" borderId="27" xfId="1229" applyFont="1" applyFill="1" applyBorder="1" applyAlignment="1" applyProtection="1">
      <alignment vertical="center" wrapText="1"/>
      <protection locked="0"/>
    </xf>
    <xf numFmtId="2" fontId="63" fillId="2" borderId="15" xfId="1229" applyNumberFormat="1" applyFont="1" applyFill="1" applyBorder="1" applyAlignment="1" applyProtection="1">
      <alignment horizontal="right" vertical="center"/>
      <protection locked="0"/>
    </xf>
    <xf numFmtId="9" fontId="42" fillId="2" borderId="15" xfId="1234" applyFont="1" applyFill="1" applyBorder="1" applyAlignment="1">
      <alignment vertical="center" wrapText="1"/>
    </xf>
    <xf numFmtId="0" fontId="63" fillId="2" borderId="15" xfId="1229" applyFont="1" applyFill="1" applyBorder="1" applyAlignment="1" applyProtection="1">
      <alignment vertical="center" wrapText="1"/>
      <protection locked="0"/>
    </xf>
    <xf numFmtId="167" fontId="63" fillId="2" borderId="28" xfId="1210" applyNumberFormat="1" applyFont="1" applyFill="1" applyBorder="1" applyAlignment="1" applyProtection="1">
      <alignment vertical="center" wrapText="1"/>
    </xf>
    <xf numFmtId="0" fontId="63" fillId="3" borderId="0" xfId="1229" applyFont="1" applyFill="1" applyBorder="1" applyAlignment="1" applyProtection="1">
      <alignment vertical="center"/>
      <protection locked="0"/>
    </xf>
    <xf numFmtId="9" fontId="42" fillId="3" borderId="0" xfId="1234" applyFont="1" applyFill="1" applyBorder="1" applyAlignment="1">
      <alignment vertical="center"/>
    </xf>
    <xf numFmtId="43" fontId="63" fillId="3" borderId="18" xfId="1211" applyFont="1" applyFill="1" applyBorder="1" applyAlignment="1" applyProtection="1">
      <alignment vertical="center"/>
    </xf>
    <xf numFmtId="0" fontId="42" fillId="3" borderId="24" xfId="1229" applyFont="1" applyFill="1" applyBorder="1" applyAlignment="1" applyProtection="1">
      <alignment vertical="center" wrapText="1"/>
      <protection locked="0"/>
    </xf>
    <xf numFmtId="0" fontId="63" fillId="3" borderId="0" xfId="1229" applyFont="1" applyFill="1" applyBorder="1" applyAlignment="1" applyProtection="1">
      <alignment vertical="center" wrapText="1"/>
      <protection locked="0"/>
    </xf>
    <xf numFmtId="9" fontId="42" fillId="3" borderId="0" xfId="1234" applyFont="1" applyFill="1" applyBorder="1" applyAlignment="1">
      <alignment vertical="center" wrapText="1"/>
    </xf>
    <xf numFmtId="43" fontId="63" fillId="3" borderId="18" xfId="1211" applyFont="1" applyFill="1" applyBorder="1" applyAlignment="1" applyProtection="1">
      <alignment vertical="center" wrapText="1"/>
    </xf>
    <xf numFmtId="0" fontId="42" fillId="2" borderId="22" xfId="1229" applyFont="1" applyFill="1" applyBorder="1" applyAlignment="1" applyProtection="1">
      <alignment vertical="center" wrapText="1"/>
      <protection locked="0"/>
    </xf>
    <xf numFmtId="2" fontId="63" fillId="2" borderId="6" xfId="1229" applyNumberFormat="1" applyFont="1" applyFill="1" applyBorder="1" applyAlignment="1" applyProtection="1">
      <alignment horizontal="right" vertical="center"/>
      <protection locked="0"/>
    </xf>
    <xf numFmtId="9" fontId="42" fillId="2" borderId="6" xfId="1234" applyFont="1" applyFill="1" applyBorder="1" applyAlignment="1">
      <alignment horizontal="right" vertical="center" wrapText="1"/>
    </xf>
    <xf numFmtId="0" fontId="63" fillId="2" borderId="6" xfId="1229" applyFont="1" applyFill="1" applyBorder="1" applyAlignment="1" applyProtection="1">
      <alignment horizontal="right" vertical="center" wrapText="1"/>
      <protection locked="0"/>
    </xf>
    <xf numFmtId="43" fontId="63" fillId="2" borderId="23" xfId="1211" applyFont="1" applyFill="1" applyBorder="1" applyAlignment="1" applyProtection="1">
      <alignment horizontal="right" vertical="center" wrapText="1"/>
    </xf>
    <xf numFmtId="0" fontId="42" fillId="2" borderId="25" xfId="1229" applyFont="1" applyFill="1" applyBorder="1" applyAlignment="1" applyProtection="1">
      <alignment horizontal="right" vertical="center" wrapText="1"/>
      <protection locked="0"/>
    </xf>
    <xf numFmtId="2" fontId="42" fillId="2" borderId="19" xfId="1229" applyNumberFormat="1" applyFont="1" applyFill="1" applyBorder="1" applyAlignment="1" applyProtection="1">
      <alignment horizontal="right" vertical="center"/>
      <protection locked="0"/>
    </xf>
    <xf numFmtId="9" fontId="42" fillId="2" borderId="19" xfId="1234" applyFont="1" applyFill="1" applyBorder="1" applyAlignment="1">
      <alignment horizontal="right" vertical="center" wrapText="1"/>
    </xf>
    <xf numFmtId="0" fontId="42" fillId="2" borderId="19" xfId="1229" applyFont="1" applyFill="1" applyBorder="1" applyAlignment="1" applyProtection="1">
      <alignment horizontal="right" vertical="center" wrapText="1"/>
      <protection locked="0"/>
    </xf>
    <xf numFmtId="167" fontId="42" fillId="2" borderId="26" xfId="1210" applyNumberFormat="1" applyFont="1" applyFill="1" applyBorder="1" applyAlignment="1" applyProtection="1">
      <alignment horizontal="right" vertical="center" wrapText="1"/>
    </xf>
    <xf numFmtId="0" fontId="42" fillId="3" borderId="24" xfId="1229" applyFont="1" applyFill="1" applyBorder="1" applyAlignment="1" applyProtection="1">
      <alignment horizontal="right" vertical="center" wrapText="1"/>
      <protection locked="0"/>
    </xf>
    <xf numFmtId="2" fontId="63" fillId="3" borderId="0" xfId="1229" applyNumberFormat="1" applyFont="1" applyFill="1" applyBorder="1" applyAlignment="1" applyProtection="1">
      <alignment horizontal="right" vertical="center"/>
      <protection locked="0"/>
    </xf>
    <xf numFmtId="9" fontId="42" fillId="3" borderId="0" xfId="1234" applyFont="1" applyFill="1" applyBorder="1" applyAlignment="1">
      <alignment horizontal="right" vertical="center" wrapText="1"/>
    </xf>
    <xf numFmtId="0" fontId="63" fillId="3" borderId="0" xfId="1229" applyFont="1" applyFill="1" applyBorder="1" applyAlignment="1" applyProtection="1">
      <alignment horizontal="right" vertical="center" wrapText="1"/>
      <protection locked="0"/>
    </xf>
    <xf numFmtId="165" fontId="63" fillId="3" borderId="18" xfId="1210" applyFont="1" applyFill="1" applyBorder="1" applyAlignment="1" applyProtection="1">
      <alignment horizontal="right" vertical="center" wrapText="1"/>
    </xf>
    <xf numFmtId="0" fontId="42" fillId="2" borderId="22" xfId="1229" applyFont="1" applyFill="1" applyBorder="1" applyAlignment="1" applyProtection="1">
      <alignment horizontal="right" vertical="center" wrapText="1"/>
      <protection locked="0"/>
    </xf>
    <xf numFmtId="2" fontId="42" fillId="2" borderId="6" xfId="1229" applyNumberFormat="1" applyFont="1" applyFill="1" applyBorder="1" applyAlignment="1" applyProtection="1">
      <alignment horizontal="right" vertical="center"/>
      <protection locked="0"/>
    </xf>
    <xf numFmtId="43" fontId="42" fillId="2" borderId="23" xfId="1211" applyFont="1" applyFill="1" applyBorder="1" applyAlignment="1" applyProtection="1">
      <alignment horizontal="right" vertical="center" wrapText="1"/>
    </xf>
    <xf numFmtId="2" fontId="63" fillId="2" borderId="19" xfId="1229" applyNumberFormat="1" applyFont="1" applyFill="1" applyBorder="1" applyAlignment="1" applyProtection="1">
      <alignment horizontal="right" vertical="center"/>
      <protection locked="0"/>
    </xf>
    <xf numFmtId="167" fontId="42" fillId="2" borderId="19" xfId="1229" applyNumberFormat="1" applyFont="1" applyFill="1" applyBorder="1" applyAlignment="1">
      <alignment horizontal="right" vertical="center" wrapText="1"/>
    </xf>
    <xf numFmtId="0" fontId="63" fillId="2" borderId="19" xfId="1229" applyFont="1" applyFill="1" applyBorder="1" applyAlignment="1" applyProtection="1">
      <alignment horizontal="right" vertical="center" wrapText="1"/>
      <protection locked="0"/>
    </xf>
    <xf numFmtId="167" fontId="63" fillId="2" borderId="26" xfId="1210" applyNumberFormat="1" applyFont="1" applyFill="1" applyBorder="1" applyAlignment="1" applyProtection="1">
      <alignment horizontal="right" vertical="center" wrapText="1"/>
    </xf>
    <xf numFmtId="167" fontId="55" fillId="0" borderId="0" xfId="1229" applyNumberFormat="1" applyFont="1" applyProtection="1">
      <protection locked="0"/>
    </xf>
    <xf numFmtId="0" fontId="69" fillId="2" borderId="0" xfId="1229" applyFont="1" applyFill="1" applyAlignment="1" applyProtection="1">
      <alignment vertical="center" wrapText="1"/>
      <protection locked="0"/>
    </xf>
    <xf numFmtId="43" fontId="63" fillId="2" borderId="0" xfId="1315" applyFont="1" applyFill="1" applyAlignment="1" applyProtection="1">
      <alignment vertical="center" wrapText="1"/>
      <protection locked="0"/>
    </xf>
    <xf numFmtId="0" fontId="71" fillId="0" borderId="0" xfId="1229" applyFont="1" applyProtection="1">
      <protection locked="0"/>
    </xf>
    <xf numFmtId="43" fontId="42" fillId="2" borderId="0" xfId="1315" applyFont="1" applyFill="1" applyAlignment="1" applyProtection="1">
      <alignment vertical="center"/>
      <protection locked="0"/>
    </xf>
    <xf numFmtId="0" fontId="72" fillId="2" borderId="18" xfId="1229" applyFont="1" applyFill="1" applyBorder="1" applyAlignment="1" applyProtection="1">
      <alignment horizontal="left" vertical="center" wrapText="1"/>
      <protection locked="0"/>
    </xf>
    <xf numFmtId="43" fontId="63" fillId="2" borderId="0" xfId="1315" applyFont="1" applyFill="1" applyBorder="1" applyAlignment="1" applyProtection="1">
      <alignment vertical="center" wrapText="1"/>
      <protection locked="0"/>
    </xf>
    <xf numFmtId="49" fontId="64" fillId="4" borderId="7" xfId="1229" applyNumberFormat="1" applyFont="1" applyFill="1" applyBorder="1" applyAlignment="1" applyProtection="1">
      <alignment horizontal="center" vertical="center" wrapText="1"/>
      <protection locked="0"/>
    </xf>
    <xf numFmtId="49" fontId="65" fillId="4" borderId="22" xfId="1229" applyNumberFormat="1" applyFont="1" applyFill="1" applyBorder="1" applyAlignment="1" applyProtection="1">
      <alignment horizontal="center" vertical="center" wrapText="1"/>
      <protection locked="0"/>
    </xf>
    <xf numFmtId="49" fontId="66" fillId="4" borderId="36" xfId="1229" applyNumberFormat="1" applyFont="1" applyFill="1" applyBorder="1" applyAlignment="1" applyProtection="1">
      <alignment horizontal="center" vertical="center" wrapText="1"/>
      <protection locked="0"/>
    </xf>
    <xf numFmtId="43" fontId="65" fillId="4" borderId="41" xfId="1211" applyFont="1" applyFill="1" applyBorder="1" applyAlignment="1" applyProtection="1">
      <alignment horizontal="center" vertical="center" wrapText="1"/>
      <protection locked="0"/>
    </xf>
    <xf numFmtId="43" fontId="65" fillId="4" borderId="33" xfId="1211" applyFont="1" applyFill="1" applyBorder="1" applyAlignment="1" applyProtection="1">
      <alignment horizontal="center" vertical="center" wrapText="1"/>
      <protection locked="0"/>
    </xf>
    <xf numFmtId="49" fontId="65" fillId="4" borderId="23" xfId="1229" applyNumberFormat="1" applyFont="1" applyFill="1" applyBorder="1" applyAlignment="1" applyProtection="1">
      <alignment horizontal="center" vertical="center" wrapText="1"/>
      <protection locked="0"/>
    </xf>
    <xf numFmtId="49" fontId="65" fillId="4" borderId="7" xfId="1229" applyNumberFormat="1" applyFont="1" applyFill="1" applyBorder="1" applyAlignment="1" applyProtection="1">
      <alignment horizontal="center" vertical="center" wrapText="1"/>
      <protection locked="0"/>
    </xf>
    <xf numFmtId="43" fontId="65" fillId="4" borderId="23" xfId="1354" applyFont="1" applyFill="1" applyBorder="1" applyAlignment="1" applyProtection="1">
      <alignment horizontal="center" vertical="center" wrapText="1"/>
      <protection locked="0"/>
    </xf>
    <xf numFmtId="0" fontId="50" fillId="0" borderId="4" xfId="1316" applyFont="1" applyBorder="1" applyAlignment="1" applyProtection="1">
      <alignment vertical="center"/>
      <protection locked="0"/>
    </xf>
    <xf numFmtId="0" fontId="52" fillId="2" borderId="4" xfId="0" applyFont="1" applyFill="1" applyBorder="1" applyAlignment="1">
      <alignment horizontal="center" vertical="center" wrapText="1"/>
    </xf>
    <xf numFmtId="43" fontId="63" fillId="2" borderId="4" xfId="1315" applyFont="1" applyFill="1" applyBorder="1" applyAlignment="1" applyProtection="1">
      <alignment vertical="center" wrapText="1"/>
    </xf>
    <xf numFmtId="165" fontId="63" fillId="2" borderId="4" xfId="1210" applyFont="1" applyFill="1" applyBorder="1" applyAlignment="1" applyProtection="1">
      <alignment horizontal="center" vertical="center" wrapText="1"/>
      <protection locked="0"/>
    </xf>
    <xf numFmtId="0" fontId="55" fillId="9" borderId="4" xfId="495" applyNumberFormat="1" applyFont="1" applyFill="1" applyBorder="1" applyAlignment="1">
      <alignment horizontal="left" vertical="center" wrapText="1"/>
    </xf>
    <xf numFmtId="0" fontId="55" fillId="0" borderId="4" xfId="495" applyNumberFormat="1" applyFont="1" applyFill="1" applyBorder="1" applyAlignment="1">
      <alignment horizontal="left" vertical="center" wrapText="1"/>
    </xf>
    <xf numFmtId="0" fontId="51" fillId="2" borderId="4" xfId="0" applyFont="1" applyFill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165" fontId="42" fillId="0" borderId="4" xfId="1210" applyFont="1" applyFill="1" applyBorder="1" applyAlignment="1" applyProtection="1">
      <alignment horizontal="center" vertical="center" wrapText="1"/>
      <protection locked="0"/>
    </xf>
    <xf numFmtId="0" fontId="55" fillId="2" borderId="4" xfId="495" applyNumberFormat="1" applyFont="1" applyFill="1" applyBorder="1" applyAlignment="1">
      <alignment horizontal="left" vertical="center" wrapText="1"/>
    </xf>
    <xf numFmtId="0" fontId="42" fillId="2" borderId="4" xfId="495" applyNumberFormat="1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55" fillId="2" borderId="4" xfId="0" applyFont="1" applyFill="1" applyBorder="1"/>
    <xf numFmtId="167" fontId="42" fillId="0" borderId="4" xfId="1210" applyNumberFormat="1" applyFont="1" applyFill="1" applyBorder="1" applyAlignment="1" applyProtection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43" fontId="63" fillId="0" borderId="4" xfId="1211" applyFont="1" applyFill="1" applyBorder="1" applyAlignment="1" applyProtection="1">
      <alignment horizontal="center" vertical="center" wrapText="1"/>
    </xf>
    <xf numFmtId="43" fontId="42" fillId="0" borderId="4" xfId="1211" applyFont="1" applyFill="1" applyBorder="1" applyAlignment="1" applyProtection="1">
      <alignment horizontal="center" vertical="center" wrapText="1"/>
    </xf>
    <xf numFmtId="43" fontId="63" fillId="0" borderId="4" xfId="1211" applyFont="1" applyFill="1" applyBorder="1" applyAlignment="1" applyProtection="1">
      <alignment vertical="center" wrapText="1"/>
    </xf>
    <xf numFmtId="43" fontId="63" fillId="0" borderId="4" xfId="1315" applyFont="1" applyFill="1" applyBorder="1" applyAlignment="1" applyProtection="1">
      <alignment vertical="center" wrapText="1"/>
    </xf>
    <xf numFmtId="0" fontId="71" fillId="0" borderId="0" xfId="1229" applyFont="1" applyFill="1" applyProtection="1">
      <protection locked="0"/>
    </xf>
    <xf numFmtId="165" fontId="63" fillId="0" borderId="4" xfId="1210" applyFont="1" applyFill="1" applyBorder="1" applyAlignment="1" applyProtection="1">
      <alignment horizontal="center" vertical="center" wrapText="1"/>
      <protection locked="0"/>
    </xf>
    <xf numFmtId="0" fontId="63" fillId="0" borderId="4" xfId="1229" applyFont="1" applyFill="1" applyBorder="1" applyAlignment="1" applyProtection="1">
      <alignment vertical="center" wrapText="1"/>
      <protection locked="0"/>
    </xf>
    <xf numFmtId="43" fontId="63" fillId="0" borderId="4" xfId="1211" applyFont="1" applyFill="1" applyBorder="1" applyAlignment="1" applyProtection="1">
      <alignment horizontal="center" vertical="center" wrapText="1"/>
      <protection locked="0"/>
    </xf>
    <xf numFmtId="173" fontId="71" fillId="0" borderId="4" xfId="1365" applyNumberFormat="1" applyFont="1" applyBorder="1"/>
    <xf numFmtId="0" fontId="55" fillId="0" borderId="0" xfId="1229" applyFont="1" applyAlignment="1" applyProtection="1">
      <alignment wrapText="1"/>
      <protection locked="0"/>
    </xf>
    <xf numFmtId="43" fontId="63" fillId="3" borderId="19" xfId="1229" applyNumberFormat="1" applyFont="1" applyFill="1" applyBorder="1" applyAlignment="1" applyProtection="1">
      <alignment vertical="center"/>
    </xf>
    <xf numFmtId="0" fontId="63" fillId="3" borderId="26" xfId="1229" applyFont="1" applyFill="1" applyBorder="1" applyAlignment="1" applyProtection="1">
      <alignment vertical="center"/>
    </xf>
    <xf numFmtId="43" fontId="71" fillId="0" borderId="0" xfId="1315" applyFont="1" applyProtection="1">
      <protection locked="0"/>
    </xf>
    <xf numFmtId="165" fontId="71" fillId="0" borderId="0" xfId="1210" applyFont="1" applyProtection="1">
      <protection locked="0"/>
    </xf>
    <xf numFmtId="9" fontId="42" fillId="2" borderId="15" xfId="1229" applyNumberFormat="1" applyFont="1" applyFill="1" applyBorder="1" applyAlignment="1" applyProtection="1">
      <alignment vertical="center" wrapText="1"/>
      <protection locked="0"/>
    </xf>
    <xf numFmtId="0" fontId="71" fillId="0" borderId="0" xfId="1229" applyFont="1" applyAlignment="1" applyProtection="1">
      <alignment wrapText="1"/>
      <protection locked="0"/>
    </xf>
    <xf numFmtId="0" fontId="42" fillId="2" borderId="15" xfId="1229" applyFont="1" applyFill="1" applyBorder="1" applyAlignment="1" applyProtection="1">
      <alignment vertical="center" wrapText="1"/>
      <protection locked="0"/>
    </xf>
    <xf numFmtId="0" fontId="42" fillId="3" borderId="0" xfId="1229" applyFont="1" applyFill="1" applyBorder="1" applyAlignment="1" applyProtection="1">
      <alignment vertical="center" wrapText="1"/>
      <protection locked="0"/>
    </xf>
    <xf numFmtId="9" fontId="42" fillId="2" borderId="6" xfId="1229" applyNumberFormat="1" applyFont="1" applyFill="1" applyBorder="1" applyAlignment="1" applyProtection="1">
      <alignment horizontal="right" vertical="center" wrapText="1"/>
      <protection locked="0"/>
    </xf>
    <xf numFmtId="2" fontId="42" fillId="2" borderId="19" xfId="1229" applyNumberFormat="1" applyFont="1" applyFill="1" applyBorder="1" applyAlignment="1" applyProtection="1">
      <alignment horizontal="right" vertical="center" wrapText="1"/>
      <protection locked="0"/>
    </xf>
    <xf numFmtId="2" fontId="42" fillId="3" borderId="0" xfId="1229" applyNumberFormat="1" applyFont="1" applyFill="1" applyBorder="1" applyAlignment="1" applyProtection="1">
      <alignment horizontal="right" vertical="center" wrapText="1"/>
      <protection locked="0"/>
    </xf>
    <xf numFmtId="0" fontId="42" fillId="2" borderId="19" xfId="1229" applyNumberFormat="1" applyFont="1" applyFill="1" applyBorder="1" applyAlignment="1" applyProtection="1">
      <alignment horizontal="right" vertical="center" wrapText="1"/>
      <protection locked="0"/>
    </xf>
    <xf numFmtId="10" fontId="42" fillId="3" borderId="0" xfId="1229" applyNumberFormat="1" applyFont="1" applyFill="1" applyBorder="1" applyAlignment="1" applyProtection="1">
      <alignment horizontal="right" vertical="center" wrapText="1"/>
      <protection locked="0"/>
    </xf>
    <xf numFmtId="165" fontId="65" fillId="4" borderId="4" xfId="1210" applyFont="1" applyFill="1" applyBorder="1" applyAlignment="1" applyProtection="1">
      <alignment horizontal="center" vertical="center" wrapText="1"/>
      <protection locked="0"/>
    </xf>
    <xf numFmtId="165" fontId="65" fillId="4" borderId="21" xfId="1210" applyFont="1" applyFill="1" applyBorder="1" applyAlignment="1" applyProtection="1">
      <alignment horizontal="center" vertical="center" wrapText="1"/>
      <protection locked="0"/>
    </xf>
    <xf numFmtId="165" fontId="65" fillId="4" borderId="7" xfId="1210" applyFont="1" applyFill="1" applyBorder="1" applyAlignment="1" applyProtection="1">
      <alignment horizontal="center" vertical="center" wrapText="1"/>
      <protection locked="0"/>
    </xf>
    <xf numFmtId="0" fontId="55" fillId="3" borderId="4" xfId="1355" applyFont="1" applyFill="1" applyBorder="1" applyAlignment="1" applyProtection="1">
      <alignment vertical="center"/>
      <protection locked="0"/>
    </xf>
    <xf numFmtId="43" fontId="71" fillId="0" borderId="0" xfId="1229" applyNumberFormat="1" applyFont="1" applyProtection="1">
      <protection locked="0"/>
    </xf>
    <xf numFmtId="0" fontId="52" fillId="2" borderId="4" xfId="495" applyNumberFormat="1" applyFont="1" applyFill="1" applyBorder="1" applyAlignment="1">
      <alignment horizontal="left" vertical="center" wrapText="1"/>
    </xf>
    <xf numFmtId="0" fontId="52" fillId="0" borderId="4" xfId="0" applyFont="1" applyBorder="1" applyAlignment="1">
      <alignment horizontal="center" vertical="center" wrapText="1"/>
    </xf>
    <xf numFmtId="0" fontId="71" fillId="0" borderId="4" xfId="1229" applyFont="1" applyBorder="1" applyProtection="1">
      <protection locked="0"/>
    </xf>
    <xf numFmtId="0" fontId="52" fillId="0" borderId="4" xfId="495" applyNumberFormat="1" applyFont="1" applyFill="1" applyBorder="1" applyAlignment="1">
      <alignment horizontal="left" vertical="center" wrapText="1"/>
    </xf>
    <xf numFmtId="43" fontId="71" fillId="0" borderId="0" xfId="1229" applyNumberFormat="1" applyFont="1" applyFill="1" applyProtection="1">
      <protection locked="0"/>
    </xf>
    <xf numFmtId="0" fontId="33" fillId="2" borderId="4" xfId="495" applyNumberFormat="1" applyFont="1" applyFill="1" applyBorder="1" applyAlignment="1">
      <alignment horizontal="left" vertical="center" wrapText="1"/>
    </xf>
    <xf numFmtId="0" fontId="33" fillId="0" borderId="4" xfId="495" applyNumberFormat="1" applyFont="1" applyFill="1" applyBorder="1" applyAlignment="1">
      <alignment horizontal="left" vertical="center" wrapText="1"/>
    </xf>
    <xf numFmtId="0" fontId="51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63" fillId="2" borderId="4" xfId="1229" applyFont="1" applyFill="1" applyBorder="1" applyAlignment="1" applyProtection="1">
      <alignment horizontal="center" vertical="center" wrapText="1"/>
      <protection locked="0"/>
    </xf>
    <xf numFmtId="0" fontId="71" fillId="2" borderId="0" xfId="1229" applyFont="1" applyFill="1" applyProtection="1">
      <protection locked="0"/>
    </xf>
    <xf numFmtId="43" fontId="71" fillId="2" borderId="0" xfId="1229" applyNumberFormat="1" applyFont="1" applyFill="1" applyProtection="1">
      <protection locked="0"/>
    </xf>
    <xf numFmtId="0" fontId="51" fillId="2" borderId="0" xfId="0" applyFont="1" applyFill="1" applyBorder="1" applyAlignment="1">
      <alignment wrapText="1"/>
    </xf>
    <xf numFmtId="0" fontId="63" fillId="0" borderId="4" xfId="1316" applyNumberFormat="1" applyFont="1" applyFill="1" applyBorder="1" applyAlignment="1" applyProtection="1">
      <alignment vertical="center" wrapText="1"/>
      <protection locked="0"/>
    </xf>
    <xf numFmtId="43" fontId="63" fillId="0" borderId="4" xfId="1315" applyFont="1" applyFill="1" applyBorder="1" applyAlignment="1" applyProtection="1">
      <alignment vertical="center" wrapText="1"/>
      <protection locked="0"/>
    </xf>
    <xf numFmtId="0" fontId="58" fillId="0" borderId="4" xfId="1316" applyFont="1" applyBorder="1" applyAlignment="1" applyProtection="1">
      <alignment vertical="center"/>
      <protection locked="0"/>
    </xf>
    <xf numFmtId="0" fontId="55" fillId="0" borderId="4" xfId="0" applyFont="1" applyFill="1" applyBorder="1" applyAlignment="1">
      <alignment horizontal="center" vertical="center" wrapText="1"/>
    </xf>
    <xf numFmtId="165" fontId="22" fillId="0" borderId="4" xfId="1210" applyFont="1" applyFill="1" applyBorder="1" applyAlignment="1" applyProtection="1">
      <alignment horizontal="center" vertical="center" wrapText="1"/>
      <protection locked="0"/>
    </xf>
    <xf numFmtId="165" fontId="23" fillId="2" borderId="4" xfId="1210" applyFont="1" applyFill="1" applyBorder="1" applyAlignment="1" applyProtection="1">
      <alignment horizontal="center" vertical="center" wrapText="1"/>
      <protection locked="0"/>
    </xf>
    <xf numFmtId="173" fontId="3" fillId="0" borderId="4" xfId="1365" applyNumberFormat="1" applyBorder="1"/>
    <xf numFmtId="165" fontId="22" fillId="2" borderId="4" xfId="1210" applyFont="1" applyFill="1" applyBorder="1" applyAlignment="1" applyProtection="1">
      <alignment horizontal="center" vertical="center" wrapText="1"/>
      <protection locked="0"/>
    </xf>
    <xf numFmtId="165" fontId="41" fillId="2" borderId="4" xfId="1210" applyFont="1" applyFill="1" applyBorder="1" applyAlignment="1" applyProtection="1">
      <alignment horizontal="center" vertical="center" wrapText="1"/>
      <protection locked="0"/>
    </xf>
    <xf numFmtId="0" fontId="63" fillId="9" borderId="4" xfId="1229" applyFont="1" applyFill="1" applyBorder="1" applyAlignment="1" applyProtection="1">
      <alignment horizontal="center" vertical="center" wrapText="1"/>
      <protection locked="0"/>
    </xf>
    <xf numFmtId="0" fontId="55" fillId="9" borderId="4" xfId="0" applyFont="1" applyFill="1" applyBorder="1" applyAlignment="1">
      <alignment horizontal="center" vertical="center" wrapText="1"/>
    </xf>
    <xf numFmtId="43" fontId="42" fillId="9" borderId="4" xfId="1211" applyFont="1" applyFill="1" applyBorder="1" applyAlignment="1" applyProtection="1">
      <alignment horizontal="center" vertical="center" wrapText="1"/>
      <protection locked="0"/>
    </xf>
    <xf numFmtId="167" fontId="42" fillId="9" borderId="4" xfId="1210" applyNumberFormat="1" applyFont="1" applyFill="1" applyBorder="1" applyAlignment="1" applyProtection="1">
      <alignment horizontal="center" vertical="center" wrapText="1"/>
    </xf>
    <xf numFmtId="43" fontId="63" fillId="9" borderId="4" xfId="1211" applyFont="1" applyFill="1" applyBorder="1" applyAlignment="1" applyProtection="1">
      <alignment horizontal="center" vertical="center" wrapText="1"/>
    </xf>
    <xf numFmtId="43" fontId="42" fillId="9" borderId="4" xfId="1211" applyFont="1" applyFill="1" applyBorder="1" applyAlignment="1" applyProtection="1">
      <alignment horizontal="center" vertical="center" wrapText="1"/>
    </xf>
    <xf numFmtId="43" fontId="63" fillId="9" borderId="4" xfId="1211" applyFont="1" applyFill="1" applyBorder="1" applyAlignment="1" applyProtection="1">
      <alignment vertical="center" wrapText="1"/>
    </xf>
    <xf numFmtId="43" fontId="63" fillId="9" borderId="4" xfId="1315" applyFont="1" applyFill="1" applyBorder="1" applyAlignment="1" applyProtection="1">
      <alignment vertical="center" wrapText="1"/>
    </xf>
    <xf numFmtId="165" fontId="22" fillId="9" borderId="4" xfId="1210" applyFont="1" applyFill="1" applyBorder="1" applyAlignment="1" applyProtection="1">
      <alignment horizontal="center" vertical="center" wrapText="1"/>
      <protection locked="0"/>
    </xf>
    <xf numFmtId="165" fontId="23" fillId="9" borderId="4" xfId="1210" applyFont="1" applyFill="1" applyBorder="1" applyAlignment="1" applyProtection="1">
      <alignment horizontal="center" vertical="center" wrapText="1"/>
      <protection locked="0"/>
    </xf>
    <xf numFmtId="0" fontId="42" fillId="0" borderId="4" xfId="495" applyNumberFormat="1" applyFont="1" applyFill="1" applyBorder="1" applyAlignment="1">
      <alignment horizontal="left" vertical="center" wrapText="1"/>
    </xf>
    <xf numFmtId="0" fontId="55" fillId="0" borderId="4" xfId="0" applyFont="1" applyFill="1" applyBorder="1"/>
    <xf numFmtId="0" fontId="55" fillId="0" borderId="4" xfId="0" applyFont="1" applyFill="1" applyBorder="1" applyAlignment="1">
      <alignment wrapText="1"/>
    </xf>
    <xf numFmtId="0" fontId="55" fillId="2" borderId="4" xfId="0" applyFont="1" applyFill="1" applyBorder="1" applyAlignment="1">
      <alignment horizontal="center" vertical="center" wrapText="1"/>
    </xf>
    <xf numFmtId="49" fontId="63" fillId="2" borderId="36" xfId="1229" applyNumberFormat="1" applyFont="1" applyFill="1" applyBorder="1" applyAlignment="1" applyProtection="1">
      <alignment horizontal="center" vertical="center" wrapText="1"/>
    </xf>
    <xf numFmtId="43" fontId="63" fillId="2" borderId="41" xfId="1211" applyFont="1" applyFill="1" applyBorder="1" applyAlignment="1" applyProtection="1">
      <alignment horizontal="center" vertical="center" wrapText="1"/>
    </xf>
    <xf numFmtId="43" fontId="63" fillId="2" borderId="33" xfId="1211" applyFont="1" applyFill="1" applyBorder="1" applyAlignment="1" applyProtection="1">
      <alignment horizontal="center" vertical="center" wrapText="1"/>
    </xf>
    <xf numFmtId="49" fontId="64" fillId="4" borderId="4" xfId="1229" applyNumberFormat="1" applyFont="1" applyFill="1" applyBorder="1" applyAlignment="1" applyProtection="1">
      <alignment horizontal="center" vertical="center" wrapText="1"/>
      <protection locked="0"/>
    </xf>
    <xf numFmtId="49" fontId="65" fillId="4" borderId="4" xfId="1229" applyNumberFormat="1" applyFont="1" applyFill="1" applyBorder="1" applyAlignment="1" applyProtection="1">
      <alignment horizontal="center" vertical="center" wrapText="1"/>
      <protection locked="0"/>
    </xf>
    <xf numFmtId="49" fontId="66" fillId="4" borderId="4" xfId="1229" applyNumberFormat="1" applyFont="1" applyFill="1" applyBorder="1" applyAlignment="1" applyProtection="1">
      <alignment horizontal="center" vertical="center" wrapText="1"/>
      <protection locked="0"/>
    </xf>
    <xf numFmtId="43" fontId="65" fillId="4" borderId="4" xfId="1211" applyFont="1" applyFill="1" applyBorder="1" applyAlignment="1" applyProtection="1">
      <alignment horizontal="center" vertical="center" wrapText="1"/>
      <protection locked="0"/>
    </xf>
    <xf numFmtId="43" fontId="65" fillId="4" borderId="4" xfId="1354" applyFont="1" applyFill="1" applyBorder="1" applyAlignment="1" applyProtection="1">
      <alignment horizontal="center" vertical="center" wrapText="1"/>
      <protection locked="0"/>
    </xf>
    <xf numFmtId="0" fontId="49" fillId="0" borderId="4" xfId="1316" applyNumberFormat="1" applyFont="1" applyFill="1" applyBorder="1" applyAlignment="1" applyProtection="1">
      <alignment vertical="center" wrapText="1"/>
      <protection locked="0"/>
    </xf>
    <xf numFmtId="43" fontId="49" fillId="0" borderId="4" xfId="1315" applyFont="1" applyFill="1" applyBorder="1" applyAlignment="1" applyProtection="1">
      <alignment vertical="center" wrapText="1"/>
      <protection locked="0"/>
    </xf>
    <xf numFmtId="165" fontId="55" fillId="0" borderId="4" xfId="1210" applyFont="1" applyFill="1" applyBorder="1" applyAlignment="1" applyProtection="1">
      <alignment horizontal="center" vertical="center" wrapText="1"/>
      <protection locked="0"/>
    </xf>
    <xf numFmtId="0" fontId="77" fillId="2" borderId="4" xfId="495" applyNumberFormat="1" applyFont="1" applyFill="1" applyBorder="1" applyAlignment="1">
      <alignment horizontal="left" vertical="center" wrapText="1"/>
    </xf>
    <xf numFmtId="0" fontId="49" fillId="0" borderId="4" xfId="1355" applyNumberFormat="1" applyFont="1" applyFill="1" applyBorder="1" applyAlignment="1" applyProtection="1">
      <alignment vertical="center" wrapText="1"/>
      <protection locked="0"/>
    </xf>
    <xf numFmtId="0" fontId="56" fillId="0" borderId="4" xfId="1363" applyFont="1" applyBorder="1" applyAlignment="1">
      <alignment vertical="center"/>
    </xf>
    <xf numFmtId="0" fontId="57" fillId="0" borderId="4" xfId="1363" applyFont="1" applyBorder="1" applyAlignment="1">
      <alignment vertical="center"/>
    </xf>
    <xf numFmtId="43" fontId="57" fillId="0" borderId="4" xfId="1211" applyFont="1" applyBorder="1" applyAlignment="1">
      <alignment vertical="center"/>
    </xf>
    <xf numFmtId="43" fontId="49" fillId="0" borderId="4" xfId="1211" applyFont="1" applyFill="1" applyBorder="1" applyAlignment="1" applyProtection="1">
      <alignment vertical="center" wrapText="1"/>
      <protection locked="0"/>
    </xf>
    <xf numFmtId="43" fontId="49" fillId="0" borderId="4" xfId="1354" applyFont="1" applyFill="1" applyBorder="1" applyAlignment="1" applyProtection="1">
      <alignment vertical="center" wrapText="1"/>
      <protection locked="0"/>
    </xf>
    <xf numFmtId="165" fontId="50" fillId="0" borderId="4" xfId="1355" applyNumberFormat="1" applyFont="1" applyBorder="1" applyAlignment="1" applyProtection="1">
      <alignment vertical="center"/>
      <protection locked="0"/>
    </xf>
    <xf numFmtId="0" fontId="50" fillId="0" borderId="4" xfId="1355" applyFont="1" applyBorder="1" applyAlignment="1" applyProtection="1">
      <alignment vertical="center"/>
      <protection locked="0"/>
    </xf>
    <xf numFmtId="0" fontId="78" fillId="0" borderId="4" xfId="1355" applyFont="1" applyFill="1" applyBorder="1" applyAlignment="1" applyProtection="1">
      <alignment horizontal="center" vertical="center" wrapText="1"/>
      <protection locked="0"/>
    </xf>
    <xf numFmtId="43" fontId="52" fillId="0" borderId="4" xfId="1211" applyFont="1" applyFill="1" applyBorder="1" applyAlignment="1">
      <alignment horizontal="center"/>
    </xf>
    <xf numFmtId="0" fontId="54" fillId="2" borderId="4" xfId="1363" applyFont="1" applyFill="1" applyBorder="1" applyAlignment="1">
      <alignment wrapText="1"/>
    </xf>
    <xf numFmtId="165" fontId="42" fillId="8" borderId="4" xfId="1210" applyNumberFormat="1" applyFont="1" applyFill="1" applyBorder="1" applyAlignment="1" applyProtection="1">
      <alignment horizontal="center" vertical="center" wrapText="1"/>
      <protection locked="0"/>
    </xf>
    <xf numFmtId="43" fontId="52" fillId="0" borderId="4" xfId="1211" applyFont="1" applyFill="1" applyBorder="1" applyAlignment="1">
      <alignment vertical="center"/>
    </xf>
    <xf numFmtId="43" fontId="71" fillId="0" borderId="0" xfId="1354" applyFont="1" applyProtection="1">
      <protection locked="0"/>
    </xf>
    <xf numFmtId="167" fontId="42" fillId="2" borderId="28" xfId="1210" applyNumberFormat="1" applyFont="1" applyFill="1" applyBorder="1" applyAlignment="1" applyProtection="1">
      <alignment vertical="center" wrapText="1"/>
    </xf>
    <xf numFmtId="43" fontId="42" fillId="3" borderId="18" xfId="1211" applyFont="1" applyFill="1" applyBorder="1" applyAlignment="1" applyProtection="1">
      <alignment vertical="center"/>
    </xf>
    <xf numFmtId="43" fontId="42" fillId="3" borderId="18" xfId="1211" applyFont="1" applyFill="1" applyBorder="1" applyAlignment="1" applyProtection="1">
      <alignment vertical="center" wrapText="1"/>
    </xf>
    <xf numFmtId="165" fontId="42" fillId="3" borderId="18" xfId="1210" applyFont="1" applyFill="1" applyBorder="1" applyAlignment="1" applyProtection="1">
      <alignment horizontal="right" vertical="center" wrapText="1"/>
    </xf>
    <xf numFmtId="167" fontId="79" fillId="2" borderId="19" xfId="1229" applyNumberFormat="1" applyFont="1" applyFill="1" applyBorder="1" applyAlignment="1">
      <alignment horizontal="right" vertical="center" wrapText="1"/>
    </xf>
    <xf numFmtId="167" fontId="71" fillId="0" borderId="0" xfId="1229" applyNumberFormat="1" applyFont="1" applyProtection="1">
      <protection locked="0"/>
    </xf>
    <xf numFmtId="0" fontId="54" fillId="0" borderId="4" xfId="1363" applyFont="1" applyFill="1" applyBorder="1" applyAlignment="1">
      <alignment horizontal="left" vertical="center" wrapText="1"/>
    </xf>
    <xf numFmtId="43" fontId="52" fillId="0" borderId="4" xfId="1211" applyFont="1" applyFill="1" applyBorder="1" applyAlignment="1">
      <alignment horizontal="center" vertical="center"/>
    </xf>
    <xf numFmtId="43" fontId="63" fillId="2" borderId="4" xfId="1354" applyFont="1" applyFill="1" applyBorder="1" applyAlignment="1" applyProtection="1">
      <alignment horizontal="center" vertical="center" wrapText="1"/>
    </xf>
    <xf numFmtId="43" fontId="63" fillId="2" borderId="0" xfId="1354" applyFont="1" applyFill="1" applyBorder="1" applyAlignment="1" applyProtection="1">
      <alignment horizontal="center" vertical="center" wrapText="1"/>
      <protection locked="0"/>
    </xf>
    <xf numFmtId="165" fontId="55" fillId="0" borderId="4" xfId="1210" applyNumberFormat="1" applyFont="1" applyFill="1" applyBorder="1" applyAlignment="1" applyProtection="1">
      <alignment horizontal="center" vertical="center" wrapText="1"/>
      <protection locked="0"/>
    </xf>
    <xf numFmtId="0" fontId="80" fillId="6" borderId="30" xfId="0" applyFont="1" applyFill="1" applyBorder="1" applyAlignment="1">
      <alignment vertical="center"/>
    </xf>
    <xf numFmtId="0" fontId="29" fillId="0" borderId="2" xfId="0" applyFont="1" applyBorder="1" applyAlignment="1">
      <alignment vertical="center"/>
    </xf>
    <xf numFmtId="167" fontId="80" fillId="0" borderId="30" xfId="0" applyNumberFormat="1" applyFont="1" applyBorder="1" applyAlignment="1">
      <alignment vertical="center"/>
    </xf>
    <xf numFmtId="167" fontId="80" fillId="2" borderId="30" xfId="0" applyNumberFormat="1" applyFont="1" applyFill="1" applyBorder="1" applyAlignment="1">
      <alignment vertical="center"/>
    </xf>
    <xf numFmtId="10" fontId="80" fillId="0" borderId="30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74" fillId="0" borderId="4" xfId="1316" applyNumberFormat="1" applyFont="1" applyFill="1" applyBorder="1" applyAlignment="1" applyProtection="1">
      <alignment vertical="center" wrapText="1"/>
      <protection locked="0"/>
    </xf>
    <xf numFmtId="0" fontId="55" fillId="8" borderId="4" xfId="495" applyNumberFormat="1" applyFont="1" applyFill="1" applyBorder="1" applyAlignment="1">
      <alignment horizontal="left" vertical="center" wrapText="1"/>
    </xf>
    <xf numFmtId="0" fontId="42" fillId="8" borderId="4" xfId="495" applyNumberFormat="1" applyFont="1" applyFill="1" applyBorder="1" applyAlignment="1">
      <alignment horizontal="left" vertical="center" wrapText="1"/>
    </xf>
    <xf numFmtId="0" fontId="33" fillId="8" borderId="4" xfId="0" applyFont="1" applyFill="1" applyBorder="1" applyAlignment="1">
      <alignment horizontal="center" vertical="center" wrapText="1"/>
    </xf>
    <xf numFmtId="43" fontId="42" fillId="8" borderId="4" xfId="1211" applyFont="1" applyFill="1" applyBorder="1" applyAlignment="1" applyProtection="1">
      <alignment horizontal="center" vertical="center" wrapText="1"/>
      <protection locked="0"/>
    </xf>
    <xf numFmtId="0" fontId="52" fillId="8" borderId="4" xfId="0" applyFont="1" applyFill="1" applyBorder="1" applyAlignment="1">
      <alignment horizontal="center" vertical="center" wrapText="1"/>
    </xf>
    <xf numFmtId="0" fontId="55" fillId="0" borderId="4" xfId="1355" applyFont="1" applyBorder="1" applyAlignment="1" applyProtection="1">
      <alignment horizontal="center" vertical="center"/>
      <protection locked="0"/>
    </xf>
    <xf numFmtId="165" fontId="82" fillId="2" borderId="4" xfId="1210" applyFont="1" applyFill="1" applyBorder="1" applyAlignment="1" applyProtection="1">
      <alignment horizontal="center" vertical="center" wrapText="1"/>
      <protection locked="0"/>
    </xf>
    <xf numFmtId="165" fontId="82" fillId="0" borderId="4" xfId="1210" applyFont="1" applyFill="1" applyBorder="1" applyAlignment="1" applyProtection="1">
      <alignment horizontal="center" vertical="center" wrapText="1"/>
      <protection locked="0"/>
    </xf>
    <xf numFmtId="165" fontId="23" fillId="0" borderId="4" xfId="1210" applyFont="1" applyFill="1" applyBorder="1" applyAlignment="1" applyProtection="1">
      <alignment horizontal="center" vertical="center" wrapText="1"/>
      <protection locked="0"/>
    </xf>
    <xf numFmtId="0" fontId="83" fillId="0" borderId="0" xfId="1229" applyFont="1" applyProtection="1">
      <protection locked="0"/>
    </xf>
    <xf numFmtId="49" fontId="82" fillId="2" borderId="20" xfId="1229" applyNumberFormat="1" applyFont="1" applyFill="1" applyBorder="1" applyAlignment="1" applyProtection="1">
      <alignment horizontal="center" vertical="center" wrapText="1"/>
    </xf>
    <xf numFmtId="165" fontId="84" fillId="4" borderId="14" xfId="1210" applyFont="1" applyFill="1" applyBorder="1" applyAlignment="1" applyProtection="1">
      <alignment horizontal="center" vertical="center" wrapText="1"/>
      <protection locked="0"/>
    </xf>
    <xf numFmtId="0" fontId="85" fillId="3" borderId="6" xfId="1355" applyFont="1" applyFill="1" applyBorder="1" applyAlignment="1" applyProtection="1">
      <alignment vertical="center"/>
      <protection locked="0"/>
    </xf>
    <xf numFmtId="0" fontId="86" fillId="0" borderId="4" xfId="1316" applyFont="1" applyBorder="1" applyAlignment="1" applyProtection="1">
      <alignment vertical="center"/>
      <protection locked="0"/>
    </xf>
    <xf numFmtId="0" fontId="87" fillId="0" borderId="4" xfId="0" applyFont="1" applyBorder="1" applyAlignment="1">
      <alignment horizontal="center" vertical="center"/>
    </xf>
    <xf numFmtId="165" fontId="83" fillId="0" borderId="0" xfId="1210" applyFont="1" applyProtection="1">
      <protection locked="0"/>
    </xf>
    <xf numFmtId="165" fontId="82" fillId="2" borderId="4" xfId="1210" applyFont="1" applyFill="1" applyBorder="1" applyAlignment="1" applyProtection="1">
      <alignment horizontal="left" wrapText="1"/>
      <protection locked="0"/>
    </xf>
    <xf numFmtId="0" fontId="63" fillId="0" borderId="4" xfId="1229" applyFont="1" applyFill="1" applyBorder="1" applyAlignment="1" applyProtection="1">
      <alignment horizontal="center" wrapText="1"/>
      <protection locked="0"/>
    </xf>
    <xf numFmtId="0" fontId="55" fillId="0" borderId="4" xfId="495" applyNumberFormat="1" applyFont="1" applyFill="1" applyBorder="1" applyAlignment="1">
      <alignment horizontal="left" wrapText="1"/>
    </xf>
    <xf numFmtId="0" fontId="51" fillId="2" borderId="4" xfId="0" applyFont="1" applyFill="1" applyBorder="1" applyAlignment="1">
      <alignment horizontal="center"/>
    </xf>
    <xf numFmtId="43" fontId="42" fillId="2" borderId="4" xfId="1211" applyFont="1" applyFill="1" applyBorder="1" applyAlignment="1" applyProtection="1">
      <alignment horizontal="center" wrapText="1"/>
      <protection locked="0"/>
    </xf>
    <xf numFmtId="43" fontId="42" fillId="0" borderId="4" xfId="1211" applyFont="1" applyFill="1" applyBorder="1" applyAlignment="1" applyProtection="1">
      <alignment horizontal="center" wrapText="1"/>
      <protection locked="0"/>
    </xf>
    <xf numFmtId="167" fontId="42" fillId="2" borderId="4" xfId="1210" applyNumberFormat="1" applyFont="1" applyFill="1" applyBorder="1" applyAlignment="1" applyProtection="1">
      <alignment horizontal="center" wrapText="1"/>
    </xf>
    <xf numFmtId="43" fontId="63" fillId="2" borderId="4" xfId="1211" applyFont="1" applyFill="1" applyBorder="1" applyAlignment="1" applyProtection="1">
      <alignment horizontal="center" wrapText="1"/>
    </xf>
    <xf numFmtId="43" fontId="42" fillId="2" borderId="4" xfId="1211" applyFont="1" applyFill="1" applyBorder="1" applyAlignment="1" applyProtection="1">
      <alignment horizontal="center" wrapText="1"/>
    </xf>
    <xf numFmtId="43" fontId="63" fillId="2" borderId="4" xfId="1211" applyFont="1" applyFill="1" applyBorder="1" applyAlignment="1" applyProtection="1">
      <alignment wrapText="1"/>
    </xf>
    <xf numFmtId="43" fontId="63" fillId="2" borderId="4" xfId="1315" applyFont="1" applyFill="1" applyBorder="1" applyAlignment="1" applyProtection="1">
      <alignment wrapText="1"/>
    </xf>
    <xf numFmtId="0" fontId="71" fillId="0" borderId="0" xfId="1229" applyFont="1" applyAlignment="1" applyProtection="1">
      <protection locked="0"/>
    </xf>
    <xf numFmtId="165" fontId="42" fillId="2" borderId="4" xfId="1210" applyFont="1" applyFill="1" applyBorder="1" applyAlignment="1" applyProtection="1">
      <alignment horizontal="center" wrapText="1"/>
      <protection locked="0"/>
    </xf>
    <xf numFmtId="0" fontId="52" fillId="2" borderId="4" xfId="0" applyFont="1" applyFill="1" applyBorder="1" applyAlignment="1">
      <alignment horizontal="center" wrapText="1"/>
    </xf>
    <xf numFmtId="165" fontId="63" fillId="2" borderId="4" xfId="1210" applyFont="1" applyFill="1" applyBorder="1" applyAlignment="1" applyProtection="1">
      <alignment horizontal="center" wrapText="1"/>
      <protection locked="0"/>
    </xf>
    <xf numFmtId="0" fontId="42" fillId="0" borderId="4" xfId="495" applyNumberFormat="1" applyFont="1" applyFill="1" applyBorder="1" applyAlignment="1">
      <alignment horizontal="left" wrapText="1"/>
    </xf>
    <xf numFmtId="0" fontId="33" fillId="2" borderId="4" xfId="0" applyFont="1" applyFill="1" applyBorder="1" applyAlignment="1">
      <alignment horizontal="center" wrapText="1"/>
    </xf>
    <xf numFmtId="0" fontId="2" fillId="0" borderId="0" xfId="1229" applyFont="1" applyProtection="1">
      <protection locked="0"/>
    </xf>
    <xf numFmtId="0" fontId="2" fillId="0" borderId="0" xfId="1229" applyFont="1" applyAlignment="1" applyProtection="1">
      <alignment wrapText="1"/>
      <protection locked="0"/>
    </xf>
    <xf numFmtId="0" fontId="89" fillId="3" borderId="24" xfId="1229" applyFont="1" applyFill="1" applyBorder="1" applyAlignment="1" applyProtection="1">
      <alignment vertical="center"/>
      <protection locked="0"/>
    </xf>
    <xf numFmtId="43" fontId="81" fillId="3" borderId="19" xfId="1229" applyNumberFormat="1" applyFont="1" applyFill="1" applyBorder="1" applyAlignment="1" applyProtection="1">
      <alignment vertical="center"/>
    </xf>
    <xf numFmtId="0" fontId="89" fillId="3" borderId="0" xfId="1229" applyFont="1" applyFill="1" applyBorder="1" applyAlignment="1" applyProtection="1">
      <alignment vertical="center"/>
      <protection locked="0"/>
    </xf>
    <xf numFmtId="0" fontId="81" fillId="3" borderId="26" xfId="1229" applyFont="1" applyFill="1" applyBorder="1" applyAlignment="1" applyProtection="1">
      <alignment vertical="center"/>
    </xf>
    <xf numFmtId="43" fontId="2" fillId="0" borderId="0" xfId="1315" applyFont="1" applyProtection="1">
      <protection locked="0"/>
    </xf>
    <xf numFmtId="0" fontId="81" fillId="2" borderId="0" xfId="1229" applyFont="1" applyFill="1" applyAlignment="1" applyProtection="1">
      <alignment vertical="center" wrapText="1"/>
      <protection locked="0"/>
    </xf>
    <xf numFmtId="165" fontId="2" fillId="0" borderId="0" xfId="1210" applyFont="1" applyProtection="1">
      <protection locked="0"/>
    </xf>
    <xf numFmtId="0" fontId="89" fillId="2" borderId="27" xfId="1229" applyFont="1" applyFill="1" applyBorder="1" applyAlignment="1" applyProtection="1">
      <alignment vertical="center" wrapText="1"/>
      <protection locked="0"/>
    </xf>
    <xf numFmtId="2" fontId="81" fillId="2" borderId="15" xfId="1229" applyNumberFormat="1" applyFont="1" applyFill="1" applyBorder="1" applyAlignment="1" applyProtection="1">
      <alignment horizontal="right" vertical="center"/>
      <protection locked="0"/>
    </xf>
    <xf numFmtId="9" fontId="89" fillId="2" borderId="15" xfId="1229" applyNumberFormat="1" applyFont="1" applyFill="1" applyBorder="1" applyAlignment="1" applyProtection="1">
      <alignment vertical="center" wrapText="1"/>
      <protection locked="0"/>
    </xf>
    <xf numFmtId="0" fontId="81" fillId="2" borderId="15" xfId="1229" applyFont="1" applyFill="1" applyBorder="1" applyAlignment="1" applyProtection="1">
      <alignment vertical="center" wrapText="1"/>
      <protection locked="0"/>
    </xf>
    <xf numFmtId="167" fontId="89" fillId="2" borderId="28" xfId="1210" applyNumberFormat="1" applyFont="1" applyFill="1" applyBorder="1" applyAlignment="1" applyProtection="1">
      <alignment vertical="center" wrapText="1"/>
    </xf>
    <xf numFmtId="0" fontId="81" fillId="3" borderId="0" xfId="1229" applyFont="1" applyFill="1" applyBorder="1" applyAlignment="1" applyProtection="1">
      <alignment vertical="center"/>
      <protection locked="0"/>
    </xf>
    <xf numFmtId="43" fontId="81" fillId="3" borderId="18" xfId="1211" applyFont="1" applyFill="1" applyBorder="1" applyAlignment="1" applyProtection="1">
      <alignment vertical="center"/>
    </xf>
    <xf numFmtId="0" fontId="81" fillId="2" borderId="27" xfId="1229" applyFont="1" applyFill="1" applyBorder="1" applyAlignment="1" applyProtection="1">
      <alignment vertical="center" wrapText="1"/>
      <protection locked="0"/>
    </xf>
    <xf numFmtId="167" fontId="81" fillId="2" borderId="28" xfId="1210" applyNumberFormat="1" applyFont="1" applyFill="1" applyBorder="1" applyAlignment="1" applyProtection="1">
      <alignment vertical="center" wrapText="1"/>
    </xf>
    <xf numFmtId="0" fontId="81" fillId="3" borderId="24" xfId="1229" applyFont="1" applyFill="1" applyBorder="1" applyAlignment="1" applyProtection="1">
      <alignment vertical="center" wrapText="1"/>
      <protection locked="0"/>
    </xf>
    <xf numFmtId="0" fontId="81" fillId="3" borderId="0" xfId="1229" applyFont="1" applyFill="1" applyBorder="1" applyAlignment="1" applyProtection="1">
      <alignment vertical="center" wrapText="1"/>
      <protection locked="0"/>
    </xf>
    <xf numFmtId="43" fontId="81" fillId="3" borderId="18" xfId="1211" applyFont="1" applyFill="1" applyBorder="1" applyAlignment="1" applyProtection="1">
      <alignment vertical="center" wrapText="1"/>
    </xf>
    <xf numFmtId="0" fontId="81" fillId="2" borderId="22" xfId="1229" applyFont="1" applyFill="1" applyBorder="1" applyAlignment="1" applyProtection="1">
      <alignment vertical="center" wrapText="1"/>
      <protection locked="0"/>
    </xf>
    <xf numFmtId="2" fontId="81" fillId="2" borderId="6" xfId="1229" applyNumberFormat="1" applyFont="1" applyFill="1" applyBorder="1" applyAlignment="1" applyProtection="1">
      <alignment horizontal="right" vertical="center"/>
      <protection locked="0"/>
    </xf>
    <xf numFmtId="9" fontId="81" fillId="2" borderId="6" xfId="1229" applyNumberFormat="1" applyFont="1" applyFill="1" applyBorder="1" applyAlignment="1" applyProtection="1">
      <alignment horizontal="right" vertical="center" wrapText="1"/>
      <protection locked="0"/>
    </xf>
    <xf numFmtId="0" fontId="81" fillId="2" borderId="6" xfId="1229" applyFont="1" applyFill="1" applyBorder="1" applyAlignment="1" applyProtection="1">
      <alignment horizontal="right" vertical="center" wrapText="1"/>
      <protection locked="0"/>
    </xf>
    <xf numFmtId="43" fontId="81" fillId="2" borderId="23" xfId="1211" applyFont="1" applyFill="1" applyBorder="1" applyAlignment="1" applyProtection="1">
      <alignment horizontal="right" vertical="center" wrapText="1"/>
    </xf>
    <xf numFmtId="0" fontId="81" fillId="2" borderId="25" xfId="1229" applyFont="1" applyFill="1" applyBorder="1" applyAlignment="1" applyProtection="1">
      <alignment horizontal="right" vertical="center" wrapText="1"/>
      <protection locked="0"/>
    </xf>
    <xf numFmtId="2" fontId="81" fillId="2" borderId="19" xfId="1229" applyNumberFormat="1" applyFont="1" applyFill="1" applyBorder="1" applyAlignment="1" applyProtection="1">
      <alignment horizontal="right" vertical="center"/>
      <protection locked="0"/>
    </xf>
    <xf numFmtId="2" fontId="81" fillId="2" borderId="19" xfId="1229" applyNumberFormat="1" applyFont="1" applyFill="1" applyBorder="1" applyAlignment="1" applyProtection="1">
      <alignment horizontal="right" vertical="center" wrapText="1"/>
      <protection locked="0"/>
    </xf>
    <xf numFmtId="0" fontId="81" fillId="2" borderId="19" xfId="1229" applyFont="1" applyFill="1" applyBorder="1" applyAlignment="1" applyProtection="1">
      <alignment horizontal="right" vertical="center" wrapText="1"/>
      <protection locked="0"/>
    </xf>
    <xf numFmtId="167" fontId="81" fillId="2" borderId="26" xfId="1210" applyNumberFormat="1" applyFont="1" applyFill="1" applyBorder="1" applyAlignment="1" applyProtection="1">
      <alignment horizontal="right" vertical="center" wrapText="1"/>
    </xf>
    <xf numFmtId="0" fontId="81" fillId="3" borderId="24" xfId="1229" applyFont="1" applyFill="1" applyBorder="1" applyAlignment="1" applyProtection="1">
      <alignment horizontal="right" vertical="center" wrapText="1"/>
      <protection locked="0"/>
    </xf>
    <xf numFmtId="2" fontId="81" fillId="3" borderId="0" xfId="1229" applyNumberFormat="1" applyFont="1" applyFill="1" applyBorder="1" applyAlignment="1" applyProtection="1">
      <alignment horizontal="right" vertical="center"/>
      <protection locked="0"/>
    </xf>
    <xf numFmtId="2" fontId="81" fillId="3" borderId="0" xfId="1229" applyNumberFormat="1" applyFont="1" applyFill="1" applyBorder="1" applyAlignment="1" applyProtection="1">
      <alignment horizontal="right" vertical="center" wrapText="1"/>
      <protection locked="0"/>
    </xf>
    <xf numFmtId="0" fontId="81" fillId="3" borderId="0" xfId="1229" applyFont="1" applyFill="1" applyBorder="1" applyAlignment="1" applyProtection="1">
      <alignment horizontal="right" vertical="center" wrapText="1"/>
      <protection locked="0"/>
    </xf>
    <xf numFmtId="165" fontId="81" fillId="3" borderId="18" xfId="1210" applyFont="1" applyFill="1" applyBorder="1" applyAlignment="1" applyProtection="1">
      <alignment horizontal="right" vertical="center" wrapText="1"/>
    </xf>
    <xf numFmtId="0" fontId="81" fillId="2" borderId="22" xfId="1229" applyFont="1" applyFill="1" applyBorder="1" applyAlignment="1" applyProtection="1">
      <alignment horizontal="right" vertical="center" wrapText="1"/>
      <protection locked="0"/>
    </xf>
    <xf numFmtId="0" fontId="81" fillId="2" borderId="19" xfId="1229" applyNumberFormat="1" applyFont="1" applyFill="1" applyBorder="1" applyAlignment="1" applyProtection="1">
      <alignment horizontal="right" vertical="center" wrapText="1"/>
      <protection locked="0"/>
    </xf>
    <xf numFmtId="10" fontId="81" fillId="3" borderId="0" xfId="1229" applyNumberFormat="1" applyFont="1" applyFill="1" applyBorder="1" applyAlignment="1" applyProtection="1">
      <alignment horizontal="right" vertical="center" wrapText="1"/>
      <protection locked="0"/>
    </xf>
    <xf numFmtId="0" fontId="55" fillId="0" borderId="4" xfId="1355" applyFont="1" applyFill="1" applyBorder="1" applyAlignment="1" applyProtection="1">
      <alignment horizontal="center" vertical="center"/>
      <protection locked="0"/>
    </xf>
    <xf numFmtId="0" fontId="54" fillId="9" borderId="4" xfId="1363" applyFont="1" applyFill="1" applyBorder="1" applyAlignment="1">
      <alignment wrapText="1"/>
    </xf>
    <xf numFmtId="0" fontId="78" fillId="9" borderId="4" xfId="1355" applyFont="1" applyFill="1" applyBorder="1" applyAlignment="1" applyProtection="1">
      <alignment horizontal="center" vertical="center" wrapText="1"/>
      <protection locked="0"/>
    </xf>
    <xf numFmtId="43" fontId="52" fillId="9" borderId="4" xfId="1211" applyFont="1" applyFill="1" applyBorder="1" applyAlignment="1">
      <alignment horizontal="center"/>
    </xf>
    <xf numFmtId="167" fontId="42" fillId="2" borderId="4" xfId="2" applyNumberFormat="1" applyFont="1" applyFill="1" applyBorder="1" applyAlignment="1" applyProtection="1">
      <alignment vertical="center" wrapText="1"/>
      <protection locked="0"/>
    </xf>
    <xf numFmtId="167" fontId="42" fillId="9" borderId="4" xfId="2" applyNumberFormat="1" applyFont="1" applyFill="1" applyBorder="1" applyAlignment="1" applyProtection="1">
      <alignment vertical="center" wrapText="1"/>
      <protection locked="0"/>
    </xf>
    <xf numFmtId="0" fontId="71" fillId="0" borderId="4" xfId="1229" applyFont="1" applyBorder="1" applyAlignment="1" applyProtection="1">
      <alignment wrapText="1"/>
      <protection locked="0"/>
    </xf>
    <xf numFmtId="0" fontId="35" fillId="0" borderId="4" xfId="0" applyFont="1" applyBorder="1"/>
    <xf numFmtId="0" fontId="71" fillId="0" borderId="42" xfId="1229" applyFont="1" applyBorder="1" applyAlignment="1" applyProtection="1">
      <alignment vertical="center"/>
      <protection locked="0"/>
    </xf>
    <xf numFmtId="0" fontId="35" fillId="0" borderId="43" xfId="0" applyFont="1" applyBorder="1"/>
    <xf numFmtId="0" fontId="63" fillId="0" borderId="42" xfId="1229" applyFont="1" applyFill="1" applyBorder="1" applyAlignment="1" applyProtection="1">
      <alignment horizontal="center" vertical="center" wrapText="1"/>
      <protection locked="0"/>
    </xf>
    <xf numFmtId="0" fontId="54" fillId="0" borderId="42" xfId="1363" applyFont="1" applyFill="1" applyBorder="1" applyAlignment="1">
      <alignment wrapText="1"/>
    </xf>
    <xf numFmtId="0" fontId="78" fillId="0" borderId="42" xfId="1355" applyFont="1" applyFill="1" applyBorder="1" applyAlignment="1" applyProtection="1">
      <alignment horizontal="center" vertical="center" wrapText="1"/>
      <protection locked="0"/>
    </xf>
    <xf numFmtId="43" fontId="42" fillId="2" borderId="42" xfId="1211" applyFont="1" applyFill="1" applyBorder="1" applyAlignment="1" applyProtection="1">
      <alignment horizontal="center" vertical="center" wrapText="1"/>
      <protection locked="0"/>
    </xf>
    <xf numFmtId="43" fontId="52" fillId="0" borderId="42" xfId="1211" applyFont="1" applyFill="1" applyBorder="1" applyAlignment="1">
      <alignment horizontal="center"/>
    </xf>
    <xf numFmtId="165" fontId="42" fillId="2" borderId="42" xfId="1210" applyNumberFormat="1" applyFont="1" applyFill="1" applyBorder="1" applyAlignment="1" applyProtection="1">
      <alignment horizontal="center" vertical="center" wrapText="1"/>
      <protection locked="0"/>
    </xf>
    <xf numFmtId="165" fontId="42" fillId="2" borderId="42" xfId="1210" applyFont="1" applyFill="1" applyBorder="1" applyAlignment="1" applyProtection="1">
      <alignment horizontal="center" vertical="center" wrapText="1"/>
      <protection locked="0"/>
    </xf>
    <xf numFmtId="0" fontId="49" fillId="0" borderId="43" xfId="1355" applyNumberFormat="1" applyFont="1" applyFill="1" applyBorder="1" applyAlignment="1" applyProtection="1">
      <alignment vertical="center" wrapText="1"/>
      <protection locked="0"/>
    </xf>
    <xf numFmtId="0" fontId="56" fillId="0" borderId="43" xfId="1363" applyFont="1" applyBorder="1" applyAlignment="1">
      <alignment vertical="center"/>
    </xf>
    <xf numFmtId="0" fontId="57" fillId="0" borderId="43" xfId="1363" applyFont="1" applyBorder="1" applyAlignment="1">
      <alignment vertical="center"/>
    </xf>
    <xf numFmtId="43" fontId="57" fillId="0" borderId="43" xfId="1211" applyFont="1" applyBorder="1" applyAlignment="1">
      <alignment vertical="center"/>
    </xf>
    <xf numFmtId="43" fontId="49" fillId="0" borderId="43" xfId="1211" applyFont="1" applyFill="1" applyBorder="1" applyAlignment="1" applyProtection="1">
      <alignment vertical="center" wrapText="1"/>
      <protection locked="0"/>
    </xf>
    <xf numFmtId="43" fontId="49" fillId="0" borderId="43" xfId="1354" applyFont="1" applyFill="1" applyBorder="1" applyAlignment="1" applyProtection="1">
      <alignment vertical="center" wrapText="1"/>
      <protection locked="0"/>
    </xf>
    <xf numFmtId="165" fontId="50" fillId="0" borderId="43" xfId="1355" applyNumberFormat="1" applyFont="1" applyBorder="1" applyAlignment="1" applyProtection="1">
      <alignment vertical="center"/>
      <protection locked="0"/>
    </xf>
    <xf numFmtId="165" fontId="42" fillId="2" borderId="43" xfId="1210" applyFont="1" applyFill="1" applyBorder="1" applyAlignment="1" applyProtection="1">
      <alignment horizontal="center" vertical="center" wrapText="1"/>
      <protection locked="0"/>
    </xf>
    <xf numFmtId="0" fontId="50" fillId="0" borderId="43" xfId="1355" applyFont="1" applyBorder="1" applyAlignment="1" applyProtection="1">
      <alignment vertical="center"/>
      <protection locked="0"/>
    </xf>
    <xf numFmtId="0" fontId="49" fillId="0" borderId="5" xfId="1355" applyNumberFormat="1" applyFont="1" applyFill="1" applyBorder="1" applyAlignment="1" applyProtection="1">
      <alignment vertical="center" wrapText="1"/>
      <protection locked="0"/>
    </xf>
    <xf numFmtId="0" fontId="56" fillId="0" borderId="37" xfId="1363" applyFont="1" applyBorder="1" applyAlignment="1">
      <alignment vertical="center"/>
    </xf>
    <xf numFmtId="0" fontId="57" fillId="0" borderId="37" xfId="1363" applyFont="1" applyBorder="1" applyAlignment="1">
      <alignment vertical="center"/>
    </xf>
    <xf numFmtId="43" fontId="57" fillId="0" borderId="37" xfId="1211" applyFont="1" applyBorder="1" applyAlignment="1">
      <alignment vertical="center"/>
    </xf>
    <xf numFmtId="43" fontId="49" fillId="0" borderId="37" xfId="1211" applyFont="1" applyFill="1" applyBorder="1" applyAlignment="1" applyProtection="1">
      <alignment vertical="center" wrapText="1"/>
      <protection locked="0"/>
    </xf>
    <xf numFmtId="0" fontId="49" fillId="0" borderId="37" xfId="1355" applyNumberFormat="1" applyFont="1" applyFill="1" applyBorder="1" applyAlignment="1" applyProtection="1">
      <alignment vertical="center" wrapText="1"/>
      <protection locked="0"/>
    </xf>
    <xf numFmtId="43" fontId="49" fillId="0" borderId="37" xfId="1354" applyFont="1" applyFill="1" applyBorder="1" applyAlignment="1" applyProtection="1">
      <alignment vertical="center" wrapText="1"/>
      <protection locked="0"/>
    </xf>
    <xf numFmtId="0" fontId="50" fillId="0" borderId="6" xfId="1355" applyFont="1" applyBorder="1" applyAlignment="1" applyProtection="1">
      <alignment vertical="center"/>
      <protection locked="0"/>
    </xf>
    <xf numFmtId="165" fontId="50" fillId="0" borderId="37" xfId="1355" applyNumberFormat="1" applyFont="1" applyBorder="1" applyAlignment="1" applyProtection="1">
      <alignment vertical="center"/>
      <protection locked="0"/>
    </xf>
    <xf numFmtId="0" fontId="63" fillId="2" borderId="6" xfId="1229" applyFont="1" applyFill="1" applyBorder="1" applyAlignment="1" applyProtection="1">
      <alignment vertical="center" wrapText="1"/>
      <protection locked="0"/>
    </xf>
    <xf numFmtId="0" fontId="50" fillId="0" borderId="37" xfId="1355" applyFont="1" applyBorder="1" applyAlignment="1" applyProtection="1">
      <alignment vertical="center"/>
      <protection locked="0"/>
    </xf>
    <xf numFmtId="0" fontId="50" fillId="0" borderId="12" xfId="1355" applyFont="1" applyBorder="1" applyAlignment="1" applyProtection="1">
      <alignment vertical="center"/>
      <protection locked="0"/>
    </xf>
    <xf numFmtId="0" fontId="63" fillId="0" borderId="44" xfId="1229" applyFont="1" applyFill="1" applyBorder="1" applyAlignment="1" applyProtection="1">
      <alignment horizontal="center" vertical="center" wrapText="1"/>
      <protection locked="0"/>
    </xf>
    <xf numFmtId="0" fontId="63" fillId="2" borderId="0" xfId="1229" applyFont="1" applyFill="1" applyBorder="1" applyAlignment="1" applyProtection="1">
      <alignment vertical="center" wrapText="1"/>
      <protection locked="0"/>
    </xf>
    <xf numFmtId="165" fontId="42" fillId="2" borderId="45" xfId="1210" applyFont="1" applyFill="1" applyBorder="1" applyAlignment="1" applyProtection="1">
      <alignment horizontal="center" vertical="center" wrapText="1"/>
      <protection locked="0"/>
    </xf>
    <xf numFmtId="165" fontId="42" fillId="2" borderId="46" xfId="1210" applyFont="1" applyFill="1" applyBorder="1" applyAlignment="1" applyProtection="1">
      <alignment horizontal="center" vertical="center" wrapText="1"/>
      <protection locked="0"/>
    </xf>
    <xf numFmtId="0" fontId="63" fillId="0" borderId="10" xfId="1229" applyFont="1" applyFill="1" applyBorder="1" applyAlignment="1" applyProtection="1">
      <alignment horizontal="center" vertical="center" wrapText="1"/>
      <protection locked="0"/>
    </xf>
    <xf numFmtId="0" fontId="54" fillId="0" borderId="38" xfId="1363" applyFont="1" applyFill="1" applyBorder="1" applyAlignment="1">
      <alignment wrapText="1"/>
    </xf>
    <xf numFmtId="0" fontId="78" fillId="0" borderId="38" xfId="1355" applyFont="1" applyFill="1" applyBorder="1" applyAlignment="1" applyProtection="1">
      <alignment horizontal="center" vertical="center" wrapText="1"/>
      <protection locked="0"/>
    </xf>
    <xf numFmtId="43" fontId="42" fillId="2" borderId="38" xfId="1211" applyFont="1" applyFill="1" applyBorder="1" applyAlignment="1" applyProtection="1">
      <alignment horizontal="center" vertical="center" wrapText="1"/>
      <protection locked="0"/>
    </xf>
    <xf numFmtId="43" fontId="52" fillId="0" borderId="38" xfId="1211" applyFont="1" applyFill="1" applyBorder="1" applyAlignment="1">
      <alignment vertical="center"/>
    </xf>
    <xf numFmtId="167" fontId="42" fillId="2" borderId="38" xfId="1210" applyNumberFormat="1" applyFont="1" applyFill="1" applyBorder="1" applyAlignment="1" applyProtection="1">
      <alignment horizontal="center" vertical="center" wrapText="1"/>
    </xf>
    <xf numFmtId="43" fontId="63" fillId="2" borderId="19" xfId="1354" applyFont="1" applyFill="1" applyBorder="1" applyAlignment="1" applyProtection="1">
      <alignment vertical="center" wrapText="1"/>
      <protection locked="0"/>
    </xf>
    <xf numFmtId="165" fontId="42" fillId="2" borderId="38" xfId="1210" applyNumberFormat="1" applyFont="1" applyFill="1" applyBorder="1" applyAlignment="1" applyProtection="1">
      <alignment horizontal="center" vertical="center" wrapText="1"/>
      <protection locked="0"/>
    </xf>
    <xf numFmtId="1" fontId="35" fillId="0" borderId="38" xfId="0" applyNumberFormat="1" applyFont="1" applyBorder="1" applyAlignment="1">
      <alignment horizontal="left" vertical="top" wrapText="1"/>
    </xf>
    <xf numFmtId="165" fontId="42" fillId="2" borderId="11" xfId="1210" applyFont="1" applyFill="1" applyBorder="1" applyAlignment="1" applyProtection="1">
      <alignment horizontal="center" vertical="center" wrapText="1"/>
      <protection locked="0"/>
    </xf>
    <xf numFmtId="43" fontId="52" fillId="0" borderId="1" xfId="1211" applyFont="1" applyFill="1" applyBorder="1" applyAlignment="1">
      <alignment horizontal="center"/>
    </xf>
    <xf numFmtId="167" fontId="42" fillId="2" borderId="4" xfId="2" applyNumberFormat="1" applyFont="1" applyFill="1" applyBorder="1" applyAlignment="1" applyProtection="1">
      <alignment horizontal="center" vertical="center" wrapText="1"/>
    </xf>
    <xf numFmtId="167" fontId="42" fillId="2" borderId="4" xfId="2" applyNumberFormat="1" applyFont="1" applyFill="1" applyBorder="1" applyAlignment="1" applyProtection="1">
      <alignment vertical="center" wrapText="1"/>
    </xf>
    <xf numFmtId="43" fontId="52" fillId="0" borderId="38" xfId="1211" applyFont="1" applyFill="1" applyBorder="1" applyAlignment="1">
      <alignment horizontal="center"/>
    </xf>
    <xf numFmtId="167" fontId="42" fillId="2" borderId="38" xfId="2" applyNumberFormat="1" applyFont="1" applyFill="1" applyBorder="1" applyAlignment="1" applyProtection="1">
      <alignment vertical="center" wrapText="1"/>
      <protection locked="0"/>
    </xf>
    <xf numFmtId="167" fontId="42" fillId="2" borderId="38" xfId="2" applyNumberFormat="1" applyFont="1" applyFill="1" applyBorder="1" applyAlignment="1" applyProtection="1">
      <alignment horizontal="center" vertical="center" wrapText="1"/>
    </xf>
    <xf numFmtId="167" fontId="42" fillId="2" borderId="38" xfId="2" applyNumberFormat="1" applyFont="1" applyFill="1" applyBorder="1" applyAlignment="1" applyProtection="1">
      <alignment vertical="center" wrapText="1"/>
    </xf>
    <xf numFmtId="165" fontId="42" fillId="2" borderId="38" xfId="1210" applyFont="1" applyFill="1" applyBorder="1" applyAlignment="1" applyProtection="1">
      <alignment horizontal="center" vertical="center" wrapText="1"/>
      <protection locked="0"/>
    </xf>
    <xf numFmtId="167" fontId="42" fillId="2" borderId="4" xfId="1354" applyNumberFormat="1" applyFont="1" applyFill="1" applyBorder="1" applyAlignment="1" applyProtection="1">
      <alignment vertical="center" wrapText="1"/>
      <protection locked="0"/>
    </xf>
    <xf numFmtId="167" fontId="42" fillId="2" borderId="4" xfId="1211" applyNumberFormat="1" applyFont="1" applyFill="1" applyBorder="1" applyAlignment="1" applyProtection="1">
      <alignment horizontal="center" vertical="center" wrapText="1"/>
    </xf>
    <xf numFmtId="167" fontId="42" fillId="2" borderId="4" xfId="1211" applyNumberFormat="1" applyFont="1" applyFill="1" applyBorder="1" applyAlignment="1" applyProtection="1">
      <alignment vertical="center" wrapText="1"/>
    </xf>
    <xf numFmtId="167" fontId="42" fillId="2" borderId="4" xfId="1354" applyNumberFormat="1" applyFont="1" applyFill="1" applyBorder="1" applyAlignment="1" applyProtection="1">
      <alignment vertical="center" wrapText="1"/>
    </xf>
    <xf numFmtId="43" fontId="90" fillId="0" borderId="43" xfId="1211" applyFont="1" applyBorder="1" applyAlignment="1">
      <alignment vertical="center"/>
    </xf>
    <xf numFmtId="43" fontId="91" fillId="0" borderId="43" xfId="1211" applyFont="1" applyFill="1" applyBorder="1" applyAlignment="1" applyProtection="1">
      <alignment vertical="center" wrapText="1"/>
      <protection locked="0"/>
    </xf>
    <xf numFmtId="0" fontId="91" fillId="0" borderId="43" xfId="1355" applyNumberFormat="1" applyFont="1" applyFill="1" applyBorder="1" applyAlignment="1" applyProtection="1">
      <alignment vertical="center" wrapText="1"/>
      <protection locked="0"/>
    </xf>
    <xf numFmtId="43" fontId="91" fillId="0" borderId="43" xfId="1354" applyFont="1" applyFill="1" applyBorder="1" applyAlignment="1" applyProtection="1">
      <alignment vertical="center" wrapText="1"/>
      <protection locked="0"/>
    </xf>
    <xf numFmtId="0" fontId="90" fillId="0" borderId="37" xfId="1363" applyFont="1" applyBorder="1" applyAlignment="1">
      <alignment vertical="center"/>
    </xf>
    <xf numFmtId="43" fontId="90" fillId="0" borderId="37" xfId="1211" applyFont="1" applyBorder="1" applyAlignment="1">
      <alignment vertical="center"/>
    </xf>
    <xf numFmtId="43" fontId="91" fillId="0" borderId="37" xfId="1211" applyFont="1" applyFill="1" applyBorder="1" applyAlignment="1" applyProtection="1">
      <alignment vertical="center" wrapText="1"/>
      <protection locked="0"/>
    </xf>
    <xf numFmtId="0" fontId="91" fillId="0" borderId="37" xfId="1355" applyNumberFormat="1" applyFont="1" applyFill="1" applyBorder="1" applyAlignment="1" applyProtection="1">
      <alignment vertical="center" wrapText="1"/>
      <protection locked="0"/>
    </xf>
    <xf numFmtId="43" fontId="91" fillId="0" borderId="37" xfId="1354" applyFont="1" applyFill="1" applyBorder="1" applyAlignment="1" applyProtection="1">
      <alignment vertical="center" wrapText="1"/>
      <protection locked="0"/>
    </xf>
    <xf numFmtId="167" fontId="42" fillId="9" borderId="4" xfId="2" applyNumberFormat="1" applyFont="1" applyFill="1" applyBorder="1" applyAlignment="1" applyProtection="1">
      <alignment horizontal="center" vertical="center" wrapText="1"/>
    </xf>
    <xf numFmtId="167" fontId="42" fillId="9" borderId="4" xfId="2" applyNumberFormat="1" applyFont="1" applyFill="1" applyBorder="1" applyAlignment="1" applyProtection="1">
      <alignment vertical="center" wrapText="1"/>
    </xf>
    <xf numFmtId="167" fontId="42" fillId="2" borderId="42" xfId="2" applyNumberFormat="1" applyFont="1" applyFill="1" applyBorder="1" applyAlignment="1" applyProtection="1">
      <alignment horizontal="center" vertical="center" wrapText="1"/>
    </xf>
    <xf numFmtId="167" fontId="42" fillId="2" borderId="42" xfId="2" applyNumberFormat="1" applyFont="1" applyFill="1" applyBorder="1" applyAlignment="1" applyProtection="1">
      <alignment vertical="center" wrapText="1"/>
    </xf>
    <xf numFmtId="0" fontId="67" fillId="0" borderId="37" xfId="1363" applyFont="1" applyBorder="1" applyAlignment="1">
      <alignment vertical="center"/>
    </xf>
    <xf numFmtId="0" fontId="50" fillId="0" borderId="43" xfId="1355" applyFont="1" applyBorder="1" applyAlignment="1" applyProtection="1">
      <alignment horizontal="center" vertical="center"/>
      <protection locked="0"/>
    </xf>
    <xf numFmtId="0" fontId="35" fillId="2" borderId="4" xfId="0" applyFont="1" applyFill="1" applyBorder="1"/>
    <xf numFmtId="1" fontId="22" fillId="0" borderId="4" xfId="0" applyNumberFormat="1" applyFont="1" applyBorder="1" applyAlignment="1">
      <alignment horizontal="left" vertical="top" wrapText="1"/>
    </xf>
    <xf numFmtId="0" fontId="92" fillId="0" borderId="4" xfId="1229" applyFont="1" applyBorder="1" applyProtection="1">
      <protection locked="0"/>
    </xf>
    <xf numFmtId="173" fontId="1" fillId="0" borderId="4" xfId="1365" applyNumberFormat="1" applyFont="1" applyBorder="1"/>
    <xf numFmtId="43" fontId="42" fillId="2" borderId="4" xfId="1211" applyFont="1" applyFill="1" applyBorder="1" applyAlignment="1" applyProtection="1">
      <alignment vertical="center" wrapText="1"/>
    </xf>
    <xf numFmtId="43" fontId="42" fillId="2" borderId="4" xfId="1354" applyFont="1" applyFill="1" applyBorder="1" applyAlignment="1" applyProtection="1">
      <alignment vertical="center" wrapText="1"/>
    </xf>
    <xf numFmtId="43" fontId="42" fillId="2" borderId="38" xfId="1211" applyFont="1" applyFill="1" applyBorder="1" applyAlignment="1" applyProtection="1">
      <alignment vertical="center" wrapText="1"/>
    </xf>
    <xf numFmtId="43" fontId="42" fillId="2" borderId="38" xfId="1354" applyFont="1" applyFill="1" applyBorder="1" applyAlignment="1" applyProtection="1">
      <alignment vertical="center" wrapText="1"/>
    </xf>
    <xf numFmtId="0" fontId="91" fillId="0" borderId="5" xfId="1355" applyNumberFormat="1" applyFont="1" applyFill="1" applyBorder="1" applyAlignment="1" applyProtection="1">
      <alignment vertical="center" wrapText="1"/>
      <protection locked="0"/>
    </xf>
    <xf numFmtId="0" fontId="67" fillId="0" borderId="37" xfId="1363" applyFont="1" applyFill="1" applyBorder="1" applyAlignment="1">
      <alignment vertical="center"/>
    </xf>
    <xf numFmtId="0" fontId="90" fillId="0" borderId="37" xfId="1363" applyFont="1" applyFill="1" applyBorder="1" applyAlignment="1">
      <alignment vertical="center"/>
    </xf>
    <xf numFmtId="0" fontId="42" fillId="0" borderId="44" xfId="1229" applyFont="1" applyFill="1" applyBorder="1" applyAlignment="1" applyProtection="1">
      <alignment horizontal="center" vertical="center" wrapText="1"/>
      <protection locked="0"/>
    </xf>
    <xf numFmtId="0" fontId="42" fillId="0" borderId="10" xfId="1229" applyFont="1" applyFill="1" applyBorder="1" applyAlignment="1" applyProtection="1">
      <alignment horizontal="center" vertical="center" wrapText="1"/>
      <protection locked="0"/>
    </xf>
    <xf numFmtId="164" fontId="29" fillId="0" borderId="27" xfId="1211" applyNumberFormat="1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29" fillId="2" borderId="4" xfId="0" applyFont="1" applyFill="1" applyBorder="1" applyAlignment="1">
      <alignment horizontal="left" vertical="center"/>
    </xf>
    <xf numFmtId="0" fontId="38" fillId="2" borderId="4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43" fontId="63" fillId="2" borderId="42" xfId="1211" applyFont="1" applyFill="1" applyBorder="1" applyAlignment="1" applyProtection="1">
      <alignment horizontal="center" vertical="center" wrapText="1"/>
    </xf>
    <xf numFmtId="43" fontId="63" fillId="2" borderId="41" xfId="1211" applyFont="1" applyFill="1" applyBorder="1" applyAlignment="1" applyProtection="1">
      <alignment horizontal="center" vertical="center" wrapText="1"/>
    </xf>
    <xf numFmtId="43" fontId="63" fillId="2" borderId="43" xfId="1211" applyFont="1" applyFill="1" applyBorder="1" applyAlignment="1" applyProtection="1">
      <alignment horizontal="center" vertical="center" wrapText="1"/>
    </xf>
    <xf numFmtId="167" fontId="42" fillId="2" borderId="42" xfId="1210" applyNumberFormat="1" applyFont="1" applyFill="1" applyBorder="1" applyAlignment="1" applyProtection="1">
      <alignment horizontal="center" vertical="center" wrapText="1"/>
    </xf>
    <xf numFmtId="167" fontId="42" fillId="2" borderId="41" xfId="1210" applyNumberFormat="1" applyFont="1" applyFill="1" applyBorder="1" applyAlignment="1" applyProtection="1">
      <alignment horizontal="center" vertical="center" wrapText="1"/>
    </xf>
    <xf numFmtId="167" fontId="42" fillId="2" borderId="43" xfId="1210" applyNumberFormat="1" applyFont="1" applyFill="1" applyBorder="1" applyAlignment="1" applyProtection="1">
      <alignment horizontal="center" vertical="center" wrapText="1"/>
    </xf>
    <xf numFmtId="43" fontId="42" fillId="2" borderId="42" xfId="1211" applyFont="1" applyFill="1" applyBorder="1" applyAlignment="1" applyProtection="1">
      <alignment horizontal="center" vertical="center" wrapText="1"/>
    </xf>
    <xf numFmtId="43" fontId="42" fillId="2" borderId="41" xfId="1211" applyFont="1" applyFill="1" applyBorder="1" applyAlignment="1" applyProtection="1">
      <alignment horizontal="center" vertical="center" wrapText="1"/>
    </xf>
    <xf numFmtId="43" fontId="42" fillId="2" borderId="43" xfId="1211" applyFont="1" applyFill="1" applyBorder="1" applyAlignment="1" applyProtection="1">
      <alignment horizontal="center" vertical="center" wrapText="1"/>
    </xf>
    <xf numFmtId="0" fontId="42" fillId="2" borderId="0" xfId="1229" applyFont="1" applyFill="1" applyAlignment="1" applyProtection="1">
      <alignment horizontal="left" vertical="center" wrapText="1"/>
      <protection locked="0"/>
    </xf>
    <xf numFmtId="0" fontId="62" fillId="0" borderId="0" xfId="1229" applyFont="1" applyFill="1" applyBorder="1" applyAlignment="1" applyProtection="1">
      <alignment horizontal="center" vertical="center" wrapText="1"/>
      <protection locked="0"/>
    </xf>
    <xf numFmtId="0" fontId="63" fillId="2" borderId="0" xfId="1229" applyFont="1" applyFill="1" applyAlignment="1" applyProtection="1">
      <alignment horizontal="left" vertical="center"/>
      <protection locked="0"/>
    </xf>
    <xf numFmtId="0" fontId="55" fillId="0" borderId="0" xfId="1229" applyFont="1" applyAlignment="1" applyProtection="1">
      <alignment vertical="center"/>
      <protection locked="0"/>
    </xf>
    <xf numFmtId="0" fontId="63" fillId="2" borderId="25" xfId="1229" applyFont="1" applyFill="1" applyBorder="1" applyAlignment="1" applyProtection="1">
      <alignment horizontal="center" vertical="center" wrapText="1"/>
      <protection locked="0"/>
    </xf>
    <xf numFmtId="0" fontId="63" fillId="2" borderId="19" xfId="1229" applyFont="1" applyFill="1" applyBorder="1" applyAlignment="1" applyProtection="1">
      <alignment horizontal="center" vertical="center" wrapText="1"/>
      <protection locked="0"/>
    </xf>
    <xf numFmtId="0" fontId="63" fillId="2" borderId="26" xfId="1229" applyFont="1" applyFill="1" applyBorder="1" applyAlignment="1" applyProtection="1">
      <alignment horizontal="center" vertical="center" wrapText="1"/>
      <protection locked="0"/>
    </xf>
    <xf numFmtId="0" fontId="63" fillId="3" borderId="22" xfId="1355" applyNumberFormat="1" applyFont="1" applyFill="1" applyBorder="1" applyAlignment="1" applyProtection="1">
      <alignment horizontal="center" vertical="center" wrapText="1"/>
      <protection locked="0"/>
    </xf>
    <xf numFmtId="0" fontId="63" fillId="3" borderId="6" xfId="1355" applyNumberFormat="1" applyFont="1" applyFill="1" applyBorder="1" applyAlignment="1" applyProtection="1">
      <alignment horizontal="center" vertical="center" wrapText="1"/>
      <protection locked="0"/>
    </xf>
    <xf numFmtId="0" fontId="67" fillId="0" borderId="4" xfId="1363" applyFont="1" applyBorder="1" applyAlignment="1">
      <alignment horizontal="center" vertical="center"/>
    </xf>
    <xf numFmtId="165" fontId="63" fillId="2" borderId="7" xfId="1210" applyFont="1" applyFill="1" applyBorder="1" applyAlignment="1" applyProtection="1">
      <alignment horizontal="center" vertical="center" wrapText="1"/>
    </xf>
    <xf numFmtId="165" fontId="63" fillId="2" borderId="20" xfId="1210" applyFont="1" applyFill="1" applyBorder="1" applyAlignment="1" applyProtection="1">
      <alignment horizontal="center" vertical="center" wrapText="1"/>
    </xf>
    <xf numFmtId="165" fontId="63" fillId="2" borderId="22" xfId="1210" applyFont="1" applyFill="1" applyBorder="1" applyAlignment="1" applyProtection="1">
      <alignment horizontal="center" vertical="center" wrapText="1"/>
    </xf>
    <xf numFmtId="165" fontId="63" fillId="2" borderId="25" xfId="1210" applyFont="1" applyFill="1" applyBorder="1" applyAlignment="1" applyProtection="1">
      <alignment horizontal="center" vertical="center" wrapText="1"/>
    </xf>
    <xf numFmtId="0" fontId="42" fillId="2" borderId="19" xfId="1229" applyFont="1" applyFill="1" applyBorder="1" applyAlignment="1" applyProtection="1">
      <alignment horizontal="left" vertical="center" wrapText="1"/>
      <protection locked="0"/>
    </xf>
    <xf numFmtId="0" fontId="42" fillId="2" borderId="0" xfId="1229" applyFont="1" applyFill="1" applyBorder="1" applyAlignment="1" applyProtection="1">
      <alignment horizontal="left" vertical="center" wrapText="1"/>
      <protection locked="0"/>
    </xf>
    <xf numFmtId="1" fontId="63" fillId="2" borderId="7" xfId="1229" applyNumberFormat="1" applyFont="1" applyFill="1" applyBorder="1" applyAlignment="1" applyProtection="1">
      <alignment horizontal="center" vertical="center" wrapText="1"/>
    </xf>
    <xf numFmtId="1" fontId="63" fillId="2" borderId="20" xfId="1229" applyNumberFormat="1" applyFont="1" applyFill="1" applyBorder="1" applyAlignment="1" applyProtection="1">
      <alignment horizontal="center" vertical="center" wrapText="1"/>
    </xf>
    <xf numFmtId="2" fontId="42" fillId="2" borderId="5" xfId="1229" applyNumberFormat="1" applyFont="1" applyFill="1" applyBorder="1" applyAlignment="1" applyProtection="1">
      <alignment horizontal="center" vertical="center" wrapText="1"/>
    </xf>
    <xf numFmtId="2" fontId="42" fillId="2" borderId="10" xfId="1229" applyNumberFormat="1" applyFont="1" applyFill="1" applyBorder="1" applyAlignment="1" applyProtection="1">
      <alignment horizontal="center" vertical="center" wrapText="1"/>
    </xf>
    <xf numFmtId="43" fontId="63" fillId="2" borderId="37" xfId="1211" applyFont="1" applyFill="1" applyBorder="1" applyAlignment="1" applyProtection="1">
      <alignment horizontal="center" vertical="center" wrapText="1"/>
    </xf>
    <xf numFmtId="43" fontId="63" fillId="2" borderId="12" xfId="1211" applyFont="1" applyFill="1" applyBorder="1" applyAlignment="1" applyProtection="1">
      <alignment horizontal="center" vertical="center" wrapText="1"/>
    </xf>
    <xf numFmtId="0" fontId="63" fillId="2" borderId="15" xfId="1229" applyFont="1" applyFill="1" applyBorder="1" applyAlignment="1" applyProtection="1">
      <alignment horizontal="center" vertical="center" wrapText="1"/>
    </xf>
    <xf numFmtId="0" fontId="63" fillId="2" borderId="28" xfId="1229" applyFont="1" applyFill="1" applyBorder="1" applyAlignment="1" applyProtection="1">
      <alignment horizontal="center" vertical="center" wrapText="1"/>
    </xf>
    <xf numFmtId="0" fontId="63" fillId="2" borderId="27" xfId="1229" applyFont="1" applyFill="1" applyBorder="1" applyAlignment="1" applyProtection="1">
      <alignment horizontal="center" vertical="center" wrapText="1"/>
    </xf>
    <xf numFmtId="43" fontId="63" fillId="2" borderId="7" xfId="1211" applyFont="1" applyFill="1" applyBorder="1" applyAlignment="1" applyProtection="1">
      <alignment horizontal="center" vertical="center" wrapText="1"/>
    </xf>
    <xf numFmtId="43" fontId="63" fillId="2" borderId="20" xfId="1211" applyFont="1" applyFill="1" applyBorder="1" applyAlignment="1" applyProtection="1">
      <alignment horizontal="center" vertical="center" wrapText="1"/>
    </xf>
    <xf numFmtId="43" fontId="63" fillId="2" borderId="7" xfId="1354" applyFont="1" applyFill="1" applyBorder="1" applyAlignment="1" applyProtection="1">
      <alignment horizontal="center" vertical="center" wrapText="1"/>
    </xf>
    <xf numFmtId="43" fontId="63" fillId="2" borderId="20" xfId="1354" applyFont="1" applyFill="1" applyBorder="1" applyAlignment="1" applyProtection="1">
      <alignment horizontal="center" vertical="center" wrapText="1"/>
    </xf>
    <xf numFmtId="0" fontId="70" fillId="0" borderId="0" xfId="1229" applyFont="1" applyFill="1" applyBorder="1" applyAlignment="1" applyProtection="1">
      <alignment horizontal="center" vertical="center" wrapText="1"/>
      <protection locked="0"/>
    </xf>
    <xf numFmtId="0" fontId="71" fillId="0" borderId="0" xfId="1229" applyFont="1" applyAlignment="1" applyProtection="1">
      <alignment vertical="center"/>
      <protection locked="0"/>
    </xf>
    <xf numFmtId="0" fontId="33" fillId="2" borderId="0" xfId="1229" applyFont="1" applyFill="1" applyAlignment="1" applyProtection="1">
      <alignment horizontal="left" vertical="center" wrapText="1"/>
      <protection locked="0"/>
    </xf>
    <xf numFmtId="0" fontId="33" fillId="2" borderId="19" xfId="1229" applyFont="1" applyFill="1" applyBorder="1" applyAlignment="1" applyProtection="1">
      <alignment horizontal="left" vertical="center" wrapText="1"/>
      <protection locked="0"/>
    </xf>
    <xf numFmtId="0" fontId="33" fillId="2" borderId="0" xfId="1229" applyFont="1" applyFill="1" applyBorder="1" applyAlignment="1" applyProtection="1">
      <alignment horizontal="left" vertical="center" wrapText="1"/>
      <protection locked="0"/>
    </xf>
    <xf numFmtId="166" fontId="73" fillId="7" borderId="4" xfId="1229" applyNumberFormat="1" applyFont="1" applyFill="1" applyBorder="1" applyAlignment="1" applyProtection="1">
      <alignment horizontal="center" vertical="center" wrapText="1"/>
      <protection locked="0"/>
    </xf>
    <xf numFmtId="0" fontId="49" fillId="0" borderId="1" xfId="1316" applyNumberFormat="1" applyFont="1" applyFill="1" applyBorder="1" applyAlignment="1" applyProtection="1">
      <alignment horizontal="center" vertical="center" wrapText="1"/>
      <protection locked="0"/>
    </xf>
    <xf numFmtId="0" fontId="49" fillId="0" borderId="2" xfId="1316" applyNumberFormat="1" applyFont="1" applyFill="1" applyBorder="1" applyAlignment="1" applyProtection="1">
      <alignment horizontal="center" vertical="center" wrapText="1"/>
      <protection locked="0"/>
    </xf>
    <xf numFmtId="0" fontId="49" fillId="0" borderId="3" xfId="1316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1316" applyFont="1" applyBorder="1" applyAlignment="1" applyProtection="1">
      <alignment horizontal="center" vertical="center"/>
      <protection locked="0"/>
    </xf>
    <xf numFmtId="0" fontId="50" fillId="0" borderId="3" xfId="1316" applyFont="1" applyBorder="1" applyAlignment="1" applyProtection="1">
      <alignment horizontal="center" vertical="center"/>
      <protection locked="0"/>
    </xf>
    <xf numFmtId="165" fontId="82" fillId="2" borderId="22" xfId="1210" applyFont="1" applyFill="1" applyBorder="1" applyAlignment="1" applyProtection="1">
      <alignment horizontal="center" vertical="center" wrapText="1"/>
    </xf>
    <xf numFmtId="165" fontId="82" fillId="2" borderId="25" xfId="1210" applyFont="1" applyFill="1" applyBorder="1" applyAlignment="1" applyProtection="1">
      <alignment horizontal="center" vertical="center" wrapText="1"/>
    </xf>
    <xf numFmtId="0" fontId="49" fillId="0" borderId="40" xfId="1316" applyNumberFormat="1" applyFont="1" applyFill="1" applyBorder="1" applyAlignment="1" applyProtection="1">
      <alignment horizontal="center" vertical="center" wrapText="1"/>
      <protection locked="0"/>
    </xf>
    <xf numFmtId="0" fontId="49" fillId="0" borderId="6" xfId="1316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1229" applyFont="1" applyFill="1" applyAlignment="1" applyProtection="1">
      <alignment horizontal="left" vertical="center"/>
      <protection locked="0"/>
    </xf>
    <xf numFmtId="0" fontId="16" fillId="0" borderId="0" xfId="1229" applyAlignment="1" applyProtection="1">
      <alignment vertical="center"/>
      <protection locked="0"/>
    </xf>
    <xf numFmtId="0" fontId="23" fillId="2" borderId="25" xfId="1229" applyFont="1" applyFill="1" applyBorder="1" applyAlignment="1" applyProtection="1">
      <alignment horizontal="center" vertical="center" wrapText="1"/>
      <protection locked="0"/>
    </xf>
    <xf numFmtId="0" fontId="23" fillId="2" borderId="19" xfId="1229" applyFont="1" applyFill="1" applyBorder="1" applyAlignment="1" applyProtection="1">
      <alignment horizontal="center" vertical="center" wrapText="1"/>
      <protection locked="0"/>
    </xf>
    <xf numFmtId="0" fontId="23" fillId="2" borderId="26" xfId="1229" applyFont="1" applyFill="1" applyBorder="1" applyAlignment="1" applyProtection="1">
      <alignment horizontal="center" vertical="center" wrapText="1"/>
      <protection locked="0"/>
    </xf>
    <xf numFmtId="0" fontId="35" fillId="2" borderId="0" xfId="1229" applyFont="1" applyFill="1" applyAlignment="1" applyProtection="1">
      <alignment horizontal="left" vertical="center" wrapText="1"/>
      <protection locked="0"/>
    </xf>
    <xf numFmtId="0" fontId="35" fillId="2" borderId="19" xfId="1229" applyFont="1" applyFill="1" applyBorder="1" applyAlignment="1" applyProtection="1">
      <alignment horizontal="left" vertical="center" wrapText="1"/>
      <protection locked="0"/>
    </xf>
    <xf numFmtId="0" fontId="35" fillId="2" borderId="0" xfId="1229" applyFont="1" applyFill="1" applyBorder="1" applyAlignment="1" applyProtection="1">
      <alignment horizontal="left" vertical="center" wrapText="1"/>
      <protection locked="0"/>
    </xf>
    <xf numFmtId="166" fontId="24" fillId="3" borderId="4" xfId="1229" applyNumberFormat="1" applyFont="1" applyFill="1" applyBorder="1" applyAlignment="1" applyProtection="1">
      <alignment horizontal="center" vertical="center" wrapText="1"/>
      <protection locked="0"/>
    </xf>
    <xf numFmtId="0" fontId="59" fillId="0" borderId="4" xfId="1316" applyNumberFormat="1" applyFont="1" applyFill="1" applyBorder="1" applyAlignment="1" applyProtection="1">
      <alignment horizontal="center" vertical="center" wrapText="1"/>
      <protection locked="0"/>
    </xf>
    <xf numFmtId="166" fontId="72" fillId="3" borderId="4" xfId="1229" applyNumberFormat="1" applyFont="1" applyFill="1" applyBorder="1" applyAlignment="1" applyProtection="1">
      <alignment horizontal="center" vertical="center" wrapText="1"/>
      <protection locked="0"/>
    </xf>
    <xf numFmtId="43" fontId="63" fillId="2" borderId="42" xfId="1315" applyFont="1" applyFill="1" applyBorder="1" applyAlignment="1" applyProtection="1">
      <alignment horizontal="center" vertical="center" wrapText="1"/>
    </xf>
    <xf numFmtId="43" fontId="63" fillId="2" borderId="43" xfId="1315" applyFont="1" applyFill="1" applyBorder="1" applyAlignment="1" applyProtection="1">
      <alignment horizontal="center" vertical="center" wrapText="1"/>
    </xf>
    <xf numFmtId="165" fontId="63" fillId="2" borderId="42" xfId="1210" applyFont="1" applyFill="1" applyBorder="1" applyAlignment="1" applyProtection="1">
      <alignment horizontal="center" vertical="center" wrapText="1"/>
      <protection locked="0"/>
    </xf>
    <xf numFmtId="165" fontId="63" fillId="2" borderId="43" xfId="1210" applyFont="1" applyFill="1" applyBorder="1" applyAlignment="1" applyProtection="1">
      <alignment horizontal="center" vertical="center" wrapText="1"/>
      <protection locked="0"/>
    </xf>
    <xf numFmtId="167" fontId="42" fillId="2" borderId="42" xfId="1354" applyNumberFormat="1" applyFont="1" applyFill="1" applyBorder="1" applyAlignment="1" applyProtection="1">
      <alignment horizontal="center" vertical="center" wrapText="1"/>
      <protection locked="0"/>
    </xf>
    <xf numFmtId="167" fontId="42" fillId="2" borderId="43" xfId="1354" applyNumberFormat="1" applyFont="1" applyFill="1" applyBorder="1" applyAlignment="1" applyProtection="1">
      <alignment horizontal="center" vertical="center" wrapText="1"/>
      <protection locked="0"/>
    </xf>
    <xf numFmtId="167" fontId="42" fillId="2" borderId="42" xfId="1211" applyNumberFormat="1" applyFont="1" applyFill="1" applyBorder="1" applyAlignment="1" applyProtection="1">
      <alignment horizontal="center" vertical="center" wrapText="1"/>
    </xf>
    <xf numFmtId="167" fontId="42" fillId="2" borderId="43" xfId="1211" applyNumberFormat="1" applyFont="1" applyFill="1" applyBorder="1" applyAlignment="1" applyProtection="1">
      <alignment horizontal="center" vertical="center" wrapText="1"/>
    </xf>
    <xf numFmtId="0" fontId="67" fillId="0" borderId="4" xfId="1363" applyFont="1" applyFill="1" applyBorder="1" applyAlignment="1">
      <alignment vertical="center"/>
    </xf>
    <xf numFmtId="0" fontId="68" fillId="0" borderId="4" xfId="1363" applyFont="1" applyFill="1" applyBorder="1" applyAlignment="1">
      <alignment vertical="center" wrapText="1"/>
    </xf>
  </cellXfs>
  <cellStyles count="1366">
    <cellStyle name="Comma" xfId="1" builtinId="3"/>
    <cellStyle name="Comma 2" xfId="493"/>
    <cellStyle name="Comma 2 2" xfId="1128"/>
    <cellStyle name="Comma 2 2 2" xfId="1230"/>
    <cellStyle name="Comma 2 2 2 2" xfId="1235"/>
    <cellStyle name="Comma 2 2 2 3" xfId="1271"/>
    <cellStyle name="Comma 2 2 2 3 2" xfId="1272"/>
    <cellStyle name="Comma 2 2 2 3 2 2" xfId="1273"/>
    <cellStyle name="Comma 2 2 3" xfId="1256"/>
    <cellStyle name="Comma 2 2 3 2" xfId="1274"/>
    <cellStyle name="Comma 2 2 3 2 2" xfId="1275"/>
    <cellStyle name="Comma 2 3" xfId="1209"/>
    <cellStyle name="Comma 2 3 2" xfId="1227"/>
    <cellStyle name="Comma 2 3 3" xfId="1276"/>
    <cellStyle name="Comma 2 3 3 2" xfId="1277"/>
    <cellStyle name="Comma 2 3 3 2 2" xfId="1278"/>
    <cellStyle name="Comma 2 4" xfId="1228"/>
    <cellStyle name="Comma 2 4 2" xfId="1233"/>
    <cellStyle name="Comma 2 4 2 2" xfId="1236"/>
    <cellStyle name="Comma 2 4 3" xfId="1279"/>
    <cellStyle name="Comma 2 4 3 2" xfId="1280"/>
    <cellStyle name="Comma 2 4 3 2 2" xfId="1281"/>
    <cellStyle name="Comma 2 4 4" xfId="1282"/>
    <cellStyle name="Comma 2 4 4 2" xfId="1283"/>
    <cellStyle name="Comma 2 4 4 2 2" xfId="1284"/>
    <cellStyle name="Comma 2 4 5" xfId="1285"/>
    <cellStyle name="Comma 2 4 5 2" xfId="1286"/>
    <cellStyle name="Comma 2 4 5 2 2" xfId="1287"/>
    <cellStyle name="Comma 2 5" xfId="1253"/>
    <cellStyle name="Comma 3" xfId="1211"/>
    <cellStyle name="Comma 3 2" xfId="1254"/>
    <cellStyle name="Comma 4" xfId="1251"/>
    <cellStyle name="Comma 4 2" xfId="1260"/>
    <cellStyle name="Comma 4 3" xfId="1261"/>
    <cellStyle name="Comma 4 4" xfId="1262"/>
    <cellStyle name="Comma 4 5" xfId="1263"/>
    <cellStyle name="Comma 4 6" xfId="1266"/>
    <cellStyle name="Comma 4 7" xfId="1267"/>
    <cellStyle name="Comma 4 8" xfId="1354"/>
    <cellStyle name="Comma 5" xfId="1270"/>
    <cellStyle name="Comma 6" xfId="1315"/>
    <cellStyle name="Comma 7" xfId="1322"/>
    <cellStyle name="Comma 8" xfId="1361"/>
    <cellStyle name="Currency" xfId="2" builtinId="4"/>
    <cellStyle name="Currency 2" xfId="1129"/>
    <cellStyle name="Currency 2 2" xfId="1231"/>
    <cellStyle name="Currency 2 3" xfId="1288"/>
    <cellStyle name="Currency 3" xfId="1210"/>
    <cellStyle name="Currency 3 2" xfId="1258"/>
    <cellStyle name="Currency 4" xfId="1269"/>
    <cellStyle name="Currency 5" xfId="1289"/>
    <cellStyle name="Currency 6" xfId="1290"/>
    <cellStyle name="Currency 7" xfId="1321"/>
    <cellStyle name="Currency 8" xfId="1360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 2" xfId="1291"/>
    <cellStyle name="Normal" xfId="0" builtinId="0"/>
    <cellStyle name="Normal 10" xfId="1292"/>
    <cellStyle name="Normal 11" xfId="1302"/>
    <cellStyle name="Normal 12" xfId="1303"/>
    <cellStyle name="Normal 13" xfId="1304"/>
    <cellStyle name="Normal 14" xfId="1305"/>
    <cellStyle name="Normal 15" xfId="1306"/>
    <cellStyle name="Normal 16" xfId="1307"/>
    <cellStyle name="Normal 17" xfId="1308"/>
    <cellStyle name="Normal 18" xfId="1309"/>
    <cellStyle name="Normal 19" xfId="1310"/>
    <cellStyle name="Normal 2" xfId="492"/>
    <cellStyle name="Normal 2 2" xfId="1130"/>
    <cellStyle name="Normal 2 2 2" xfId="1226"/>
    <cellStyle name="Normal 2 2 2 2" xfId="1232"/>
    <cellStyle name="Normal 2 2 3" xfId="1257"/>
    <cellStyle name="Normal 2 2 3 2" xfId="1293"/>
    <cellStyle name="Normal 2 2 3 2 2" xfId="1294"/>
    <cellStyle name="Normal 2 2_MCXETA yazarma- Copy" xfId="1295"/>
    <cellStyle name="Normal 2 3" xfId="1252"/>
    <cellStyle name="Normal 2 3 2" xfId="1259"/>
    <cellStyle name="Normal 2 3 3" xfId="1265"/>
    <cellStyle name="Normal 2 4" xfId="1358"/>
    <cellStyle name="Normal 2_---SUL--- GORI-HOSPITALI-BOLO" xfId="1296"/>
    <cellStyle name="Normal 20" xfId="1311"/>
    <cellStyle name="Normal 21" xfId="1312"/>
    <cellStyle name="Normal 22" xfId="1313"/>
    <cellStyle name="Normal 23" xfId="1314"/>
    <cellStyle name="Normal 24" xfId="1316"/>
    <cellStyle name="Normal 25" xfId="1320"/>
    <cellStyle name="Normal 26" xfId="1323"/>
    <cellStyle name="Normal 27" xfId="1324"/>
    <cellStyle name="Normal 28" xfId="1325"/>
    <cellStyle name="Normal 28 2" xfId="1364"/>
    <cellStyle name="Normal 28 2 2" xfId="1365"/>
    <cellStyle name="Normal 29" xfId="1326"/>
    <cellStyle name="Normal 3" xfId="494"/>
    <cellStyle name="Normal 3 2" xfId="1229"/>
    <cellStyle name="Normal 30" xfId="1297"/>
    <cellStyle name="Normal 31" xfId="1327"/>
    <cellStyle name="Normal 32" xfId="1328"/>
    <cellStyle name="Normal 33" xfId="1329"/>
    <cellStyle name="Normal 34" xfId="1330"/>
    <cellStyle name="Normal 35" xfId="1331"/>
    <cellStyle name="Normal 36" xfId="1332"/>
    <cellStyle name="Normal 37" xfId="1333"/>
    <cellStyle name="Normal 38" xfId="1334"/>
    <cellStyle name="Normal 39" xfId="1335"/>
    <cellStyle name="Normal 4" xfId="495"/>
    <cellStyle name="Normal 40" xfId="1336"/>
    <cellStyle name="Normal 41" xfId="1337"/>
    <cellStyle name="Normal 42" xfId="1338"/>
    <cellStyle name="Normal 43" xfId="1339"/>
    <cellStyle name="Normal 44" xfId="1340"/>
    <cellStyle name="Normal 45" xfId="1341"/>
    <cellStyle name="Normal 46" xfId="1342"/>
    <cellStyle name="Normal 47" xfId="1343"/>
    <cellStyle name="Normal 48" xfId="1344"/>
    <cellStyle name="Normal 49" xfId="1345"/>
    <cellStyle name="Normal 5" xfId="1255"/>
    <cellStyle name="Normal 5 2" xfId="1355"/>
    <cellStyle name="Normal 50" xfId="1346"/>
    <cellStyle name="Normal 51" xfId="1347"/>
    <cellStyle name="Normal 52" xfId="1348"/>
    <cellStyle name="Normal 53" xfId="1349"/>
    <cellStyle name="Normal 54" xfId="1350"/>
    <cellStyle name="Normal 55" xfId="1351"/>
    <cellStyle name="Normal 56" xfId="1352"/>
    <cellStyle name="Normal 57" xfId="1353"/>
    <cellStyle name="Normal 58" xfId="1356"/>
    <cellStyle name="Normal 58 2" xfId="1357"/>
    <cellStyle name="Normal 58 3" xfId="1362"/>
    <cellStyle name="Normal 59" xfId="1359"/>
    <cellStyle name="Normal 6" xfId="1268"/>
    <cellStyle name="Normal 6 2" xfId="1298"/>
    <cellStyle name="Normal 7" xfId="1299"/>
    <cellStyle name="Normal 8" xfId="1300"/>
    <cellStyle name="Normal 9" xfId="1301"/>
    <cellStyle name="Normal_1 axali Fasebi" xfId="1363"/>
    <cellStyle name="normální 2" xfId="1317"/>
    <cellStyle name="Percent" xfId="3" builtinId="5"/>
    <cellStyle name="Percent 2" xfId="1234"/>
    <cellStyle name="procent 2" xfId="1318"/>
    <cellStyle name="Обычный 3" xfId="1264"/>
    <cellStyle name="Обычный_HP1100 V7.0_KONVERTOR_Приват_25.06.2009" xfId="131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e/Inovat/_vzory/NKC%20xxx_15_V1%20elektroinstalace%201505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ex_Tender_bo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1. ელექტროობა"/>
      <sheetName val="2. ვენტილაცია"/>
      <sheetName val="3. გათბობა-გაგრილება"/>
      <sheetName val="4. კანალიზაცია"/>
      <sheetName val="5. სახანძრო უსაფრთხოება"/>
      <sheetName val="6. სუსტი დენები"/>
      <sheetName val="7. დამატებითი სამუშაო"/>
    </sheetNames>
    <sheetDataSet>
      <sheetData sheetId="0">
        <row r="22">
          <cell r="C22">
            <v>2.4500000000000002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0"/>
  <sheetViews>
    <sheetView showGridLines="0" zoomScale="85" zoomScaleNormal="85" workbookViewId="0">
      <selection activeCell="I12" sqref="I12"/>
    </sheetView>
  </sheetViews>
  <sheetFormatPr defaultColWidth="11" defaultRowHeight="15.75"/>
  <cols>
    <col min="1" max="1" width="4.125" style="23" customWidth="1"/>
    <col min="2" max="2" width="54.75" style="23" customWidth="1"/>
    <col min="3" max="3" width="8.125" style="23" customWidth="1"/>
    <col min="4" max="4" width="19.875" style="23" bestFit="1" customWidth="1"/>
    <col min="5" max="5" width="21.5" style="23" customWidth="1"/>
    <col min="6" max="6" width="20.375" style="23" customWidth="1"/>
    <col min="7" max="16384" width="11" style="23"/>
  </cols>
  <sheetData>
    <row r="1" spans="1:7" ht="18.75">
      <c r="E1" s="25"/>
    </row>
    <row r="2" spans="1:7" s="24" customFormat="1">
      <c r="D2" s="347" t="s">
        <v>678</v>
      </c>
      <c r="E2" s="520" t="s">
        <v>679</v>
      </c>
      <c r="F2" s="520"/>
      <c r="G2" s="520"/>
    </row>
    <row r="3" spans="1:7" s="24" customFormat="1" ht="18.75">
      <c r="D3" s="347" t="s">
        <v>680</v>
      </c>
      <c r="E3" s="521"/>
      <c r="F3" s="521"/>
      <c r="G3" s="521"/>
    </row>
    <row r="4" spans="1:7" s="348" customFormat="1">
      <c r="D4" s="349" t="s">
        <v>681</v>
      </c>
      <c r="E4" s="520">
        <v>2.4500000000000002</v>
      </c>
      <c r="F4" s="520"/>
      <c r="G4" s="520"/>
    </row>
    <row r="5" spans="1:7" s="24" customFormat="1" ht="18.75">
      <c r="E5" s="25"/>
    </row>
    <row r="6" spans="1:7">
      <c r="A6" s="26"/>
    </row>
    <row r="7" spans="1:7" ht="16.5" thickBot="1">
      <c r="A7" s="522" t="s">
        <v>673</v>
      </c>
      <c r="B7" s="522"/>
    </row>
    <row r="8" spans="1:7" ht="16.5" thickBot="1">
      <c r="A8" s="26"/>
      <c r="E8" s="523" t="s">
        <v>19</v>
      </c>
      <c r="F8" s="524"/>
    </row>
    <row r="9" spans="1:7" ht="21" customHeight="1" thickBot="1">
      <c r="A9" s="27" t="s">
        <v>29</v>
      </c>
      <c r="B9" s="28"/>
      <c r="C9" s="29"/>
      <c r="D9" s="30"/>
      <c r="E9" s="515">
        <v>6972.6</v>
      </c>
      <c r="F9" s="516"/>
    </row>
    <row r="10" spans="1:7" ht="32.25" thickBot="1">
      <c r="A10" s="31"/>
      <c r="B10" s="31"/>
      <c r="C10" s="5"/>
      <c r="D10" s="32"/>
      <c r="E10" s="1" t="s">
        <v>30</v>
      </c>
      <c r="F10" s="1" t="s">
        <v>17</v>
      </c>
    </row>
    <row r="11" spans="1:7" ht="16.5" thickBot="1">
      <c r="A11" s="517"/>
      <c r="B11" s="518"/>
      <c r="C11" s="518"/>
      <c r="D11" s="518"/>
      <c r="E11" s="518"/>
      <c r="F11" s="519"/>
    </row>
    <row r="12" spans="1:7" ht="28.5" customHeight="1" thickBot="1">
      <c r="A12" s="2" t="s">
        <v>18</v>
      </c>
      <c r="B12" s="3"/>
      <c r="C12" s="3"/>
      <c r="D12" s="3"/>
      <c r="E12" s="3"/>
      <c r="F12" s="4"/>
    </row>
    <row r="13" spans="1:7" ht="21.75" customHeight="1">
      <c r="A13" s="6">
        <v>1</v>
      </c>
      <c r="B13" s="38" t="s">
        <v>27</v>
      </c>
      <c r="C13" s="34"/>
      <c r="D13" s="35">
        <f>'1. ელექტროობა'!H4</f>
        <v>372764.01737520006</v>
      </c>
      <c r="E13" s="37">
        <f t="shared" ref="E13:E19" si="0">D13/$E$9</f>
        <v>53.461265148610281</v>
      </c>
      <c r="F13" s="36"/>
    </row>
    <row r="14" spans="1:7" ht="21.75" customHeight="1">
      <c r="A14" s="33">
        <v>2</v>
      </c>
      <c r="B14" s="38" t="s">
        <v>24</v>
      </c>
      <c r="C14" s="34"/>
      <c r="D14" s="39">
        <f>'2. ვენტილაცია'!H4</f>
        <v>312082.29593639995</v>
      </c>
      <c r="E14" s="37">
        <f t="shared" si="0"/>
        <v>44.758382229928571</v>
      </c>
      <c r="F14" s="36"/>
    </row>
    <row r="15" spans="1:7" ht="21.75" customHeight="1">
      <c r="A15" s="6">
        <v>3</v>
      </c>
      <c r="B15" s="38" t="s">
        <v>25</v>
      </c>
      <c r="C15" s="34"/>
      <c r="D15" s="39">
        <f>'3. გათბობა-გაგრილება'!H4</f>
        <v>312432.35220648005</v>
      </c>
      <c r="E15" s="40">
        <f t="shared" si="0"/>
        <v>44.808586783478191</v>
      </c>
      <c r="F15" s="36"/>
    </row>
    <row r="16" spans="1:7" ht="21.75" customHeight="1">
      <c r="A16" s="33">
        <v>4</v>
      </c>
      <c r="B16" s="38" t="s">
        <v>26</v>
      </c>
      <c r="C16" s="34"/>
      <c r="D16" s="39">
        <f>'4. კანალიზაცია'!H3</f>
        <v>96390.097848000019</v>
      </c>
      <c r="E16" s="40">
        <f t="shared" si="0"/>
        <v>13.824125555459945</v>
      </c>
      <c r="F16" s="36"/>
    </row>
    <row r="17" spans="1:8" ht="21.75" customHeight="1">
      <c r="A17" s="6">
        <v>5</v>
      </c>
      <c r="B17" s="38" t="s">
        <v>28</v>
      </c>
      <c r="C17" s="34"/>
      <c r="D17" s="39">
        <f>'5. სახანძრო უსაფრთხოება'!H4</f>
        <v>65118.033367200005</v>
      </c>
      <c r="E17" s="40">
        <f t="shared" si="0"/>
        <v>9.3391322271749413</v>
      </c>
      <c r="F17" s="36"/>
    </row>
    <row r="18" spans="1:8" s="24" customFormat="1" ht="21.75" customHeight="1">
      <c r="A18" s="33">
        <v>6</v>
      </c>
      <c r="B18" s="38" t="s">
        <v>590</v>
      </c>
      <c r="C18" s="34"/>
      <c r="D18" s="39">
        <f>'6. სუსტი დენები'!H4</f>
        <v>200834.60760000002</v>
      </c>
      <c r="E18" s="40">
        <f t="shared" si="0"/>
        <v>28.80340297736856</v>
      </c>
      <c r="F18" s="36"/>
    </row>
    <row r="19" spans="1:8" ht="21.75" customHeight="1" thickBot="1">
      <c r="A19" s="6">
        <v>7</v>
      </c>
      <c r="B19" s="342" t="s">
        <v>683</v>
      </c>
      <c r="C19" s="343"/>
      <c r="D19" s="344">
        <f>'7. დამატებითი სამუშაო'!H4</f>
        <v>24812.567999999999</v>
      </c>
      <c r="E19" s="345">
        <f t="shared" si="0"/>
        <v>3.5585818776353153</v>
      </c>
      <c r="F19" s="346"/>
    </row>
    <row r="20" spans="1:8" ht="16.5" thickBot="1">
      <c r="A20" s="41"/>
      <c r="B20" s="42"/>
      <c r="C20" s="42"/>
      <c r="D20" s="42"/>
      <c r="E20" s="42"/>
      <c r="F20" s="43"/>
    </row>
    <row r="21" spans="1:8" ht="21.75" customHeight="1">
      <c r="A21" s="33"/>
      <c r="B21" s="7" t="s">
        <v>23</v>
      </c>
      <c r="C21" s="44"/>
      <c r="D21" s="45">
        <f>SUM(D10:D19)</f>
        <v>1384433.9723332801</v>
      </c>
      <c r="E21" s="46">
        <f>D21/$E$9</f>
        <v>198.55347679965581</v>
      </c>
      <c r="F21" s="47"/>
    </row>
    <row r="22" spans="1:8" ht="21.75" customHeight="1">
      <c r="A22" s="6"/>
      <c r="B22" s="6" t="s">
        <v>682</v>
      </c>
      <c r="C22" s="48">
        <f>E4</f>
        <v>2.4500000000000002</v>
      </c>
      <c r="D22" s="49"/>
      <c r="E22" s="49"/>
      <c r="F22" s="50"/>
    </row>
    <row r="23" spans="1:8" ht="21.75" customHeight="1" thickBot="1">
      <c r="A23" s="51"/>
      <c r="B23" s="52"/>
      <c r="C23" s="53"/>
      <c r="D23" s="54">
        <f>D21*C22</f>
        <v>3391863.2322165365</v>
      </c>
      <c r="E23" s="54">
        <f>D23/$E$9</f>
        <v>486.45601815915677</v>
      </c>
      <c r="F23" s="55"/>
    </row>
    <row r="24" spans="1:8">
      <c r="A24" s="56"/>
      <c r="C24" s="56"/>
      <c r="H24" s="57"/>
    </row>
    <row r="25" spans="1:8">
      <c r="A25" s="56"/>
      <c r="D25" s="57"/>
    </row>
    <row r="26" spans="1:8" ht="18">
      <c r="A26" s="56"/>
      <c r="B26" s="58"/>
    </row>
    <row r="27" spans="1:8">
      <c r="A27" s="56"/>
    </row>
    <row r="28" spans="1:8">
      <c r="A28" s="56"/>
      <c r="D28" s="57"/>
    </row>
    <row r="29" spans="1:8">
      <c r="D29" s="57"/>
    </row>
    <row r="30" spans="1:8">
      <c r="D30" s="57"/>
    </row>
    <row r="32" spans="1:8">
      <c r="D32" s="59"/>
    </row>
    <row r="33" spans="4:4">
      <c r="D33" s="60"/>
    </row>
    <row r="34" spans="4:4">
      <c r="D34" s="60"/>
    </row>
    <row r="35" spans="4:4">
      <c r="D35" s="60"/>
    </row>
    <row r="36" spans="4:4">
      <c r="D36" s="60"/>
    </row>
    <row r="37" spans="4:4">
      <c r="D37" s="60"/>
    </row>
    <row r="38" spans="4:4">
      <c r="D38" s="60"/>
    </row>
    <row r="39" spans="4:4">
      <c r="D39" s="60"/>
    </row>
    <row r="40" spans="4:4">
      <c r="D40" s="60"/>
    </row>
  </sheetData>
  <mergeCells count="7">
    <mergeCell ref="E9:F9"/>
    <mergeCell ref="A11:F11"/>
    <mergeCell ref="E2:G2"/>
    <mergeCell ref="E3:G3"/>
    <mergeCell ref="E4:G4"/>
    <mergeCell ref="A7:B7"/>
    <mergeCell ref="E8:F8"/>
  </mergeCells>
  <phoneticPr fontId="21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08"/>
  <sheetViews>
    <sheetView showGridLines="0" tabSelected="1" zoomScale="90" zoomScaleNormal="90" zoomScalePageLayoutView="115" workbookViewId="0">
      <pane ySplit="10" topLeftCell="A112" activePane="bottomLeft" state="frozen"/>
      <selection activeCell="O300" sqref="O300"/>
      <selection pane="bottomLeft" activeCell="D50" sqref="D50"/>
    </sheetView>
  </sheetViews>
  <sheetFormatPr defaultColWidth="8.875" defaultRowHeight="12.75"/>
  <cols>
    <col min="1" max="1" width="4" style="86" customWidth="1"/>
    <col min="2" max="2" width="50.125" style="86" customWidth="1"/>
    <col min="3" max="3" width="10.75" style="86" customWidth="1"/>
    <col min="4" max="4" width="9.375" style="170" bestFit="1" customWidth="1"/>
    <col min="5" max="5" width="9" style="170" bestFit="1" customWidth="1"/>
    <col min="6" max="6" width="11.125" style="86" customWidth="1"/>
    <col min="7" max="7" width="12" style="86" customWidth="1"/>
    <col min="8" max="8" width="13.75" style="86" customWidth="1"/>
    <col min="9" max="9" width="15.25" style="86" customWidth="1"/>
    <col min="10" max="10" width="13.875" style="86" customWidth="1"/>
    <col min="11" max="11" width="11.125" style="175" bestFit="1" customWidth="1"/>
    <col min="12" max="12" width="6.625" style="86" hidden="1" customWidth="1"/>
    <col min="13" max="13" width="16.25" style="86" hidden="1" customWidth="1"/>
    <col min="14" max="14" width="11" style="86" hidden="1" customWidth="1"/>
    <col min="15" max="15" width="6.625" style="86" customWidth="1"/>
    <col min="16" max="16" width="23.125" style="86" customWidth="1"/>
    <col min="17" max="17" width="11.625" style="86" customWidth="1"/>
    <col min="18" max="19" width="6.625" style="86" customWidth="1"/>
    <col min="20" max="16384" width="8.875" style="86"/>
  </cols>
  <sheetData>
    <row r="1" spans="1:17" ht="13.5" thickBot="1">
      <c r="A1" s="79"/>
      <c r="B1" s="535"/>
      <c r="C1" s="535"/>
      <c r="D1" s="535"/>
      <c r="E1" s="80"/>
      <c r="F1" s="81"/>
      <c r="G1" s="82"/>
      <c r="H1" s="83"/>
      <c r="I1" s="84"/>
      <c r="J1" s="83"/>
      <c r="K1" s="85"/>
      <c r="M1" s="87"/>
      <c r="N1" s="87"/>
    </row>
    <row r="2" spans="1:17" ht="13.5" thickBot="1">
      <c r="A2" s="536" t="s">
        <v>591</v>
      </c>
      <c r="B2" s="537"/>
      <c r="C2" s="88"/>
      <c r="D2" s="89"/>
      <c r="E2" s="80"/>
      <c r="F2" s="81"/>
      <c r="G2" s="90"/>
      <c r="H2" s="538" t="s">
        <v>9</v>
      </c>
      <c r="I2" s="539"/>
      <c r="J2" s="540"/>
      <c r="K2" s="91"/>
      <c r="M2" s="87"/>
      <c r="N2" s="92"/>
    </row>
    <row r="3" spans="1:17" ht="16.5" customHeight="1" thickBot="1">
      <c r="A3" s="534"/>
      <c r="B3" s="534"/>
      <c r="C3" s="534"/>
      <c r="D3" s="534"/>
      <c r="E3" s="534"/>
      <c r="F3" s="534"/>
      <c r="G3" s="93"/>
      <c r="H3" s="94" t="s">
        <v>11</v>
      </c>
      <c r="I3" s="95" t="s">
        <v>10</v>
      </c>
      <c r="J3" s="96" t="s">
        <v>12</v>
      </c>
      <c r="K3" s="91"/>
      <c r="M3" s="87"/>
      <c r="N3" s="92"/>
    </row>
    <row r="4" spans="1:17" ht="13.5" thickBot="1">
      <c r="A4" s="534"/>
      <c r="B4" s="534"/>
      <c r="C4" s="534"/>
      <c r="D4" s="534"/>
      <c r="E4" s="534"/>
      <c r="F4" s="534"/>
      <c r="G4" s="93"/>
      <c r="H4" s="97">
        <f>J305</f>
        <v>372764.01737520006</v>
      </c>
      <c r="I4" s="98">
        <f>H4*J4</f>
        <v>913271.84256924025</v>
      </c>
      <c r="J4" s="99">
        <f>[3]TOTAL!C22</f>
        <v>2.4500000000000002</v>
      </c>
      <c r="K4" s="91"/>
      <c r="M4" s="87"/>
      <c r="N4" s="92"/>
    </row>
    <row r="5" spans="1:17">
      <c r="A5" s="534"/>
      <c r="B5" s="534"/>
      <c r="C5" s="534"/>
      <c r="D5" s="534"/>
      <c r="E5" s="534"/>
      <c r="F5" s="534"/>
      <c r="G5" s="100"/>
      <c r="H5" s="101"/>
      <c r="I5" s="102"/>
      <c r="J5" s="103"/>
      <c r="K5" s="91"/>
      <c r="M5" s="87"/>
      <c r="N5" s="92"/>
    </row>
    <row r="6" spans="1:17" ht="13.5" thickBot="1">
      <c r="A6" s="548"/>
      <c r="B6" s="548"/>
      <c r="C6" s="549"/>
      <c r="D6" s="549"/>
      <c r="E6" s="549"/>
      <c r="F6" s="548"/>
      <c r="G6" s="104"/>
      <c r="H6" s="88"/>
      <c r="I6" s="82"/>
      <c r="J6" s="105"/>
      <c r="K6" s="106"/>
      <c r="M6" s="107"/>
      <c r="N6" s="107"/>
    </row>
    <row r="7" spans="1:17" ht="16.149999999999999" customHeight="1" thickBot="1">
      <c r="A7" s="550" t="s">
        <v>592</v>
      </c>
      <c r="B7" s="108" t="s">
        <v>31</v>
      </c>
      <c r="C7" s="552" t="s">
        <v>32</v>
      </c>
      <c r="D7" s="554" t="s">
        <v>33</v>
      </c>
      <c r="E7" s="555"/>
      <c r="F7" s="556" t="s">
        <v>34</v>
      </c>
      <c r="G7" s="557"/>
      <c r="H7" s="558" t="s">
        <v>35</v>
      </c>
      <c r="I7" s="557"/>
      <c r="J7" s="559" t="s">
        <v>36</v>
      </c>
      <c r="K7" s="561" t="s">
        <v>37</v>
      </c>
      <c r="M7" s="544" t="s">
        <v>38</v>
      </c>
      <c r="N7" s="544" t="s">
        <v>39</v>
      </c>
      <c r="P7" s="546" t="s">
        <v>40</v>
      </c>
      <c r="Q7" s="544" t="s">
        <v>41</v>
      </c>
    </row>
    <row r="8" spans="1:17" ht="31.15" customHeight="1" thickBot="1">
      <c r="A8" s="551"/>
      <c r="B8" s="109"/>
      <c r="C8" s="553"/>
      <c r="D8" s="110" t="s">
        <v>42</v>
      </c>
      <c r="E8" s="111" t="s">
        <v>43</v>
      </c>
      <c r="F8" s="112" t="s">
        <v>44</v>
      </c>
      <c r="G8" s="113" t="s">
        <v>43</v>
      </c>
      <c r="H8" s="114" t="s">
        <v>44</v>
      </c>
      <c r="I8" s="113" t="s">
        <v>43</v>
      </c>
      <c r="J8" s="560"/>
      <c r="K8" s="562"/>
      <c r="M8" s="545"/>
      <c r="N8" s="545"/>
      <c r="P8" s="547"/>
      <c r="Q8" s="545"/>
    </row>
    <row r="9" spans="1:17" ht="13.5" thickBot="1">
      <c r="A9" s="115" t="s">
        <v>0</v>
      </c>
      <c r="B9" s="116" t="s">
        <v>1</v>
      </c>
      <c r="C9" s="117" t="s">
        <v>2</v>
      </c>
      <c r="D9" s="118" t="s">
        <v>13</v>
      </c>
      <c r="E9" s="119" t="s">
        <v>3</v>
      </c>
      <c r="F9" s="120" t="s">
        <v>4</v>
      </c>
      <c r="G9" s="120" t="s">
        <v>5</v>
      </c>
      <c r="H9" s="121" t="s">
        <v>6</v>
      </c>
      <c r="I9" s="120" t="s">
        <v>7</v>
      </c>
      <c r="J9" s="122" t="s">
        <v>8</v>
      </c>
      <c r="K9" s="123" t="s">
        <v>15</v>
      </c>
      <c r="M9" s="124" t="s">
        <v>14</v>
      </c>
      <c r="N9" s="125" t="s">
        <v>16</v>
      </c>
      <c r="P9" s="124" t="s">
        <v>45</v>
      </c>
      <c r="Q9" s="125" t="s">
        <v>46</v>
      </c>
    </row>
    <row r="10" spans="1:17" ht="13.5" thickBot="1">
      <c r="A10" s="126"/>
      <c r="B10" s="127"/>
      <c r="C10" s="128"/>
      <c r="D10" s="129"/>
      <c r="E10" s="130"/>
      <c r="F10" s="131"/>
      <c r="G10" s="131"/>
      <c r="H10" s="132"/>
      <c r="I10" s="131"/>
      <c r="J10" s="131"/>
      <c r="K10" s="133"/>
      <c r="M10" s="134"/>
      <c r="N10" s="135"/>
      <c r="P10" s="134"/>
      <c r="Q10" s="135"/>
    </row>
    <row r="11" spans="1:17" s="139" customFormat="1">
      <c r="A11" s="541"/>
      <c r="B11" s="542"/>
      <c r="C11" s="542"/>
      <c r="D11" s="136"/>
      <c r="E11" s="136"/>
      <c r="F11" s="137"/>
      <c r="G11" s="137"/>
      <c r="H11" s="137"/>
      <c r="I11" s="137"/>
      <c r="J11" s="137"/>
      <c r="K11" s="138"/>
      <c r="M11" s="140"/>
      <c r="N11" s="140"/>
      <c r="P11" s="140"/>
      <c r="Q11" s="141"/>
    </row>
    <row r="12" spans="1:17" s="139" customFormat="1">
      <c r="A12" s="142"/>
      <c r="B12" s="543" t="s">
        <v>593</v>
      </c>
      <c r="C12" s="543"/>
      <c r="D12" s="543"/>
      <c r="E12" s="143"/>
      <c r="F12" s="142"/>
      <c r="G12" s="142"/>
      <c r="H12" s="142"/>
      <c r="I12" s="142"/>
      <c r="J12" s="142"/>
      <c r="K12" s="144"/>
      <c r="M12" s="145"/>
      <c r="N12" s="145"/>
      <c r="P12" s="356" t="s">
        <v>743</v>
      </c>
      <c r="Q12" s="146"/>
    </row>
    <row r="13" spans="1:17" ht="15" customHeight="1">
      <c r="A13" s="147">
        <v>1</v>
      </c>
      <c r="B13" s="148" t="s">
        <v>594</v>
      </c>
      <c r="C13" s="149" t="s">
        <v>47</v>
      </c>
      <c r="D13" s="150">
        <v>1</v>
      </c>
      <c r="E13" s="151">
        <v>8010</v>
      </c>
      <c r="F13" s="152">
        <v>1.65</v>
      </c>
      <c r="G13" s="153">
        <f t="shared" ref="G13:G65" si="0">F13*E13</f>
        <v>13216.5</v>
      </c>
      <c r="H13" s="154">
        <v>0.5</v>
      </c>
      <c r="I13" s="153">
        <f t="shared" ref="I13:I65" si="1">H13*E13</f>
        <v>4005</v>
      </c>
      <c r="J13" s="155">
        <f>G13+I13</f>
        <v>17221.5</v>
      </c>
      <c r="K13" s="156">
        <f>J13/E13</f>
        <v>2.15</v>
      </c>
      <c r="M13" s="157">
        <f>F13</f>
        <v>1.65</v>
      </c>
      <c r="N13" s="158">
        <v>0</v>
      </c>
      <c r="P13" s="356" t="s">
        <v>743</v>
      </c>
      <c r="Q13" s="159"/>
    </row>
    <row r="14" spans="1:17" ht="15" customHeight="1">
      <c r="A14" s="147">
        <f>A13+1</f>
        <v>2</v>
      </c>
      <c r="B14" s="148" t="s">
        <v>595</v>
      </c>
      <c r="C14" s="149" t="s">
        <v>47</v>
      </c>
      <c r="D14" s="150">
        <v>1</v>
      </c>
      <c r="E14" s="151">
        <v>2850</v>
      </c>
      <c r="F14" s="152">
        <v>1.9</v>
      </c>
      <c r="G14" s="153">
        <f t="shared" si="0"/>
        <v>5415</v>
      </c>
      <c r="H14" s="154">
        <v>0.85</v>
      </c>
      <c r="I14" s="153">
        <f t="shared" si="1"/>
        <v>2422.5</v>
      </c>
      <c r="J14" s="155">
        <f t="shared" ref="J14:J65" si="2">G14+I14</f>
        <v>7837.5</v>
      </c>
      <c r="K14" s="156">
        <f t="shared" ref="K14:K65" si="3">J14/E14</f>
        <v>2.75</v>
      </c>
      <c r="M14" s="157">
        <v>0</v>
      </c>
      <c r="N14" s="158">
        <v>0</v>
      </c>
      <c r="P14" s="356" t="s">
        <v>743</v>
      </c>
      <c r="Q14" s="159"/>
    </row>
    <row r="15" spans="1:17" ht="15" customHeight="1">
      <c r="A15" s="147">
        <f t="shared" ref="A15:A65" si="4">A14+1</f>
        <v>3</v>
      </c>
      <c r="B15" s="148" t="s">
        <v>596</v>
      </c>
      <c r="C15" s="149" t="s">
        <v>47</v>
      </c>
      <c r="D15" s="150">
        <v>1</v>
      </c>
      <c r="E15" s="151">
        <v>60</v>
      </c>
      <c r="F15" s="152">
        <v>2.15</v>
      </c>
      <c r="G15" s="153">
        <f t="shared" si="0"/>
        <v>129</v>
      </c>
      <c r="H15" s="154">
        <v>0.9</v>
      </c>
      <c r="I15" s="153">
        <f t="shared" si="1"/>
        <v>54</v>
      </c>
      <c r="J15" s="155">
        <f t="shared" si="2"/>
        <v>183</v>
      </c>
      <c r="K15" s="156">
        <f t="shared" si="3"/>
        <v>3.05</v>
      </c>
      <c r="M15" s="157">
        <v>0</v>
      </c>
      <c r="N15" s="158">
        <v>0</v>
      </c>
      <c r="P15" s="356" t="s">
        <v>743</v>
      </c>
      <c r="Q15" s="159"/>
    </row>
    <row r="16" spans="1:17" ht="15" customHeight="1">
      <c r="A16" s="147">
        <f t="shared" si="4"/>
        <v>4</v>
      </c>
      <c r="B16" s="148" t="s">
        <v>597</v>
      </c>
      <c r="C16" s="149" t="s">
        <v>47</v>
      </c>
      <c r="D16" s="150">
        <v>1</v>
      </c>
      <c r="E16" s="151">
        <v>120</v>
      </c>
      <c r="F16" s="152">
        <v>2.5499999999999998</v>
      </c>
      <c r="G16" s="153">
        <f t="shared" si="0"/>
        <v>306</v>
      </c>
      <c r="H16" s="154">
        <v>0.95</v>
      </c>
      <c r="I16" s="153">
        <f t="shared" si="1"/>
        <v>114</v>
      </c>
      <c r="J16" s="155">
        <f t="shared" si="2"/>
        <v>420</v>
      </c>
      <c r="K16" s="156">
        <f t="shared" si="3"/>
        <v>3.5</v>
      </c>
      <c r="M16" s="157">
        <v>0</v>
      </c>
      <c r="N16" s="158">
        <v>0</v>
      </c>
      <c r="P16" s="356" t="s">
        <v>743</v>
      </c>
      <c r="Q16" s="159"/>
    </row>
    <row r="17" spans="1:17" ht="15" customHeight="1">
      <c r="A17" s="147">
        <f t="shared" si="4"/>
        <v>5</v>
      </c>
      <c r="B17" s="148" t="s">
        <v>598</v>
      </c>
      <c r="C17" s="149" t="s">
        <v>47</v>
      </c>
      <c r="D17" s="150">
        <v>1</v>
      </c>
      <c r="E17" s="151">
        <v>160</v>
      </c>
      <c r="F17" s="152">
        <v>8.8000000000000007</v>
      </c>
      <c r="G17" s="153">
        <f t="shared" si="0"/>
        <v>1408</v>
      </c>
      <c r="H17" s="154">
        <v>1.5</v>
      </c>
      <c r="I17" s="153">
        <f t="shared" si="1"/>
        <v>240</v>
      </c>
      <c r="J17" s="155">
        <f t="shared" si="2"/>
        <v>1648</v>
      </c>
      <c r="K17" s="156">
        <f t="shared" si="3"/>
        <v>10.3</v>
      </c>
      <c r="M17" s="157">
        <v>0</v>
      </c>
      <c r="N17" s="158">
        <v>0</v>
      </c>
      <c r="P17" s="356" t="s">
        <v>743</v>
      </c>
      <c r="Q17" s="159"/>
    </row>
    <row r="18" spans="1:17" ht="15" customHeight="1">
      <c r="A18" s="147">
        <f t="shared" si="4"/>
        <v>6</v>
      </c>
      <c r="B18" s="148" t="s">
        <v>599</v>
      </c>
      <c r="C18" s="149" t="s">
        <v>47</v>
      </c>
      <c r="D18" s="150">
        <v>1</v>
      </c>
      <c r="E18" s="151">
        <v>225</v>
      </c>
      <c r="F18" s="152">
        <v>2.8</v>
      </c>
      <c r="G18" s="153">
        <f t="shared" si="0"/>
        <v>630</v>
      </c>
      <c r="H18" s="154">
        <v>0.95</v>
      </c>
      <c r="I18" s="153">
        <f t="shared" si="1"/>
        <v>213.75</v>
      </c>
      <c r="J18" s="155">
        <f t="shared" si="2"/>
        <v>843.75</v>
      </c>
      <c r="K18" s="156">
        <f t="shared" si="3"/>
        <v>3.75</v>
      </c>
      <c r="M18" s="157">
        <v>0</v>
      </c>
      <c r="N18" s="158">
        <v>0</v>
      </c>
      <c r="P18" s="356" t="s">
        <v>743</v>
      </c>
      <c r="Q18" s="159"/>
    </row>
    <row r="19" spans="1:17" ht="15" customHeight="1">
      <c r="A19" s="147">
        <f t="shared" si="4"/>
        <v>7</v>
      </c>
      <c r="B19" s="148" t="s">
        <v>600</v>
      </c>
      <c r="C19" s="149" t="s">
        <v>47</v>
      </c>
      <c r="D19" s="160">
        <v>1</v>
      </c>
      <c r="E19" s="151">
        <v>65</v>
      </c>
      <c r="F19" s="152">
        <v>3.8</v>
      </c>
      <c r="G19" s="153">
        <f t="shared" si="0"/>
        <v>247</v>
      </c>
      <c r="H19" s="154">
        <v>1.3</v>
      </c>
      <c r="I19" s="153">
        <f t="shared" si="1"/>
        <v>84.5</v>
      </c>
      <c r="J19" s="155">
        <f t="shared" si="2"/>
        <v>331.5</v>
      </c>
      <c r="K19" s="156">
        <f t="shared" si="3"/>
        <v>5.0999999999999996</v>
      </c>
      <c r="M19" s="157">
        <v>0</v>
      </c>
      <c r="N19" s="158">
        <v>0</v>
      </c>
      <c r="P19" s="356" t="s">
        <v>743</v>
      </c>
      <c r="Q19" s="161"/>
    </row>
    <row r="20" spans="1:17" ht="15" customHeight="1">
      <c r="A20" s="147">
        <f t="shared" si="4"/>
        <v>8</v>
      </c>
      <c r="B20" s="148" t="s">
        <v>601</v>
      </c>
      <c r="C20" s="149" t="s">
        <v>47</v>
      </c>
      <c r="D20" s="160">
        <v>1</v>
      </c>
      <c r="E20" s="151">
        <v>180</v>
      </c>
      <c r="F20" s="152">
        <v>4.2</v>
      </c>
      <c r="G20" s="153">
        <f t="shared" si="0"/>
        <v>756</v>
      </c>
      <c r="H20" s="154">
        <v>1.5</v>
      </c>
      <c r="I20" s="153">
        <f t="shared" si="1"/>
        <v>270</v>
      </c>
      <c r="J20" s="155">
        <f t="shared" si="2"/>
        <v>1026</v>
      </c>
      <c r="K20" s="156">
        <f t="shared" si="3"/>
        <v>5.7</v>
      </c>
      <c r="M20" s="157">
        <v>0</v>
      </c>
      <c r="N20" s="158">
        <v>0</v>
      </c>
      <c r="P20" s="356" t="s">
        <v>743</v>
      </c>
      <c r="Q20" s="161"/>
    </row>
    <row r="21" spans="1:17" ht="15" customHeight="1">
      <c r="A21" s="147">
        <f t="shared" si="4"/>
        <v>9</v>
      </c>
      <c r="B21" s="148" t="s">
        <v>602</v>
      </c>
      <c r="C21" s="149" t="s">
        <v>47</v>
      </c>
      <c r="D21" s="160">
        <v>1</v>
      </c>
      <c r="E21" s="151">
        <v>70</v>
      </c>
      <c r="F21" s="152">
        <v>6.9</v>
      </c>
      <c r="G21" s="153">
        <f t="shared" si="0"/>
        <v>483</v>
      </c>
      <c r="H21" s="154">
        <v>2</v>
      </c>
      <c r="I21" s="153">
        <f t="shared" si="1"/>
        <v>140</v>
      </c>
      <c r="J21" s="155">
        <f t="shared" si="2"/>
        <v>623</v>
      </c>
      <c r="K21" s="156">
        <f t="shared" si="3"/>
        <v>8.9</v>
      </c>
      <c r="M21" s="157">
        <v>0</v>
      </c>
      <c r="N21" s="158">
        <v>0</v>
      </c>
      <c r="P21" s="356" t="s">
        <v>743</v>
      </c>
      <c r="Q21" s="159"/>
    </row>
    <row r="22" spans="1:17" ht="15" customHeight="1">
      <c r="A22" s="147">
        <f t="shared" si="4"/>
        <v>10</v>
      </c>
      <c r="B22" s="148" t="s">
        <v>603</v>
      </c>
      <c r="C22" s="149" t="s">
        <v>47</v>
      </c>
      <c r="D22" s="160">
        <v>1</v>
      </c>
      <c r="E22" s="151">
        <v>220</v>
      </c>
      <c r="F22" s="152">
        <v>5.65</v>
      </c>
      <c r="G22" s="153">
        <f t="shared" si="0"/>
        <v>1243</v>
      </c>
      <c r="H22" s="154">
        <v>2.2000000000000002</v>
      </c>
      <c r="I22" s="153">
        <f t="shared" si="1"/>
        <v>484.00000000000006</v>
      </c>
      <c r="J22" s="155">
        <f t="shared" si="2"/>
        <v>1727</v>
      </c>
      <c r="K22" s="156">
        <f t="shared" si="3"/>
        <v>7.85</v>
      </c>
      <c r="M22" s="157">
        <v>0</v>
      </c>
      <c r="N22" s="158">
        <v>0</v>
      </c>
      <c r="P22" s="356" t="s">
        <v>743</v>
      </c>
      <c r="Q22" s="159"/>
    </row>
    <row r="23" spans="1:17" ht="15" customHeight="1">
      <c r="A23" s="147">
        <f t="shared" si="4"/>
        <v>11</v>
      </c>
      <c r="B23" s="148" t="s">
        <v>604</v>
      </c>
      <c r="C23" s="149" t="s">
        <v>47</v>
      </c>
      <c r="D23" s="160">
        <v>1</v>
      </c>
      <c r="E23" s="151">
        <v>65</v>
      </c>
      <c r="F23" s="152">
        <v>5.65</v>
      </c>
      <c r="G23" s="153">
        <f t="shared" si="0"/>
        <v>367.25</v>
      </c>
      <c r="H23" s="154">
        <v>2.2000000000000002</v>
      </c>
      <c r="I23" s="153">
        <f t="shared" si="1"/>
        <v>143</v>
      </c>
      <c r="J23" s="155">
        <f t="shared" si="2"/>
        <v>510.25</v>
      </c>
      <c r="K23" s="156">
        <f t="shared" si="3"/>
        <v>7.85</v>
      </c>
      <c r="M23" s="157">
        <v>0</v>
      </c>
      <c r="N23" s="158">
        <v>0</v>
      </c>
      <c r="P23" s="356" t="s">
        <v>743</v>
      </c>
      <c r="Q23" s="159"/>
    </row>
    <row r="24" spans="1:17" ht="15" customHeight="1">
      <c r="A24" s="147">
        <f t="shared" si="4"/>
        <v>12</v>
      </c>
      <c r="B24" s="148" t="s">
        <v>605</v>
      </c>
      <c r="C24" s="149" t="s">
        <v>47</v>
      </c>
      <c r="D24" s="160">
        <v>1</v>
      </c>
      <c r="E24" s="151">
        <v>110</v>
      </c>
      <c r="F24" s="152">
        <v>6.75</v>
      </c>
      <c r="G24" s="153">
        <f t="shared" si="0"/>
        <v>742.5</v>
      </c>
      <c r="H24" s="154">
        <v>2.25</v>
      </c>
      <c r="I24" s="153">
        <f t="shared" si="1"/>
        <v>247.5</v>
      </c>
      <c r="J24" s="155">
        <f t="shared" si="2"/>
        <v>990</v>
      </c>
      <c r="K24" s="156">
        <f t="shared" si="3"/>
        <v>9</v>
      </c>
      <c r="M24" s="157">
        <v>0</v>
      </c>
      <c r="N24" s="158">
        <v>0</v>
      </c>
      <c r="P24" s="356" t="s">
        <v>743</v>
      </c>
      <c r="Q24" s="159"/>
    </row>
    <row r="25" spans="1:17" ht="15" customHeight="1">
      <c r="A25" s="147">
        <f t="shared" si="4"/>
        <v>13</v>
      </c>
      <c r="B25" s="148" t="s">
        <v>606</v>
      </c>
      <c r="C25" s="149" t="s">
        <v>47</v>
      </c>
      <c r="D25" s="160">
        <v>1</v>
      </c>
      <c r="E25" s="151">
        <v>75</v>
      </c>
      <c r="F25" s="152">
        <v>12.95</v>
      </c>
      <c r="G25" s="153">
        <f t="shared" si="0"/>
        <v>971.25</v>
      </c>
      <c r="H25" s="154">
        <v>2.25</v>
      </c>
      <c r="I25" s="153">
        <f t="shared" si="1"/>
        <v>168.75</v>
      </c>
      <c r="J25" s="155">
        <f t="shared" si="2"/>
        <v>1140</v>
      </c>
      <c r="K25" s="156">
        <f t="shared" si="3"/>
        <v>15.2</v>
      </c>
      <c r="M25" s="157">
        <v>0</v>
      </c>
      <c r="N25" s="158">
        <v>0</v>
      </c>
      <c r="P25" s="356" t="s">
        <v>743</v>
      </c>
      <c r="Q25" s="161"/>
    </row>
    <row r="26" spans="1:17" ht="15" customHeight="1">
      <c r="A26" s="147">
        <f t="shared" si="4"/>
        <v>14</v>
      </c>
      <c r="B26" s="148" t="s">
        <v>607</v>
      </c>
      <c r="C26" s="149" t="s">
        <v>47</v>
      </c>
      <c r="D26" s="160">
        <v>1</v>
      </c>
      <c r="E26" s="151">
        <v>295</v>
      </c>
      <c r="F26" s="152">
        <v>13.5</v>
      </c>
      <c r="G26" s="153">
        <f t="shared" si="0"/>
        <v>3982.5</v>
      </c>
      <c r="H26" s="154">
        <v>3</v>
      </c>
      <c r="I26" s="153">
        <f t="shared" si="1"/>
        <v>885</v>
      </c>
      <c r="J26" s="155">
        <f t="shared" si="2"/>
        <v>4867.5</v>
      </c>
      <c r="K26" s="156">
        <f t="shared" si="3"/>
        <v>16.5</v>
      </c>
      <c r="M26" s="157">
        <v>0</v>
      </c>
      <c r="N26" s="158">
        <v>0</v>
      </c>
      <c r="P26" s="356" t="s">
        <v>743</v>
      </c>
      <c r="Q26" s="161"/>
    </row>
    <row r="27" spans="1:17" ht="15" customHeight="1">
      <c r="A27" s="147">
        <f t="shared" si="4"/>
        <v>15</v>
      </c>
      <c r="B27" s="148" t="s">
        <v>608</v>
      </c>
      <c r="C27" s="149" t="s">
        <v>47</v>
      </c>
      <c r="D27" s="160">
        <v>1</v>
      </c>
      <c r="E27" s="151">
        <v>105</v>
      </c>
      <c r="F27" s="152">
        <v>19.5</v>
      </c>
      <c r="G27" s="153">
        <f t="shared" si="0"/>
        <v>2047.5</v>
      </c>
      <c r="H27" s="154">
        <v>2.2000000000000002</v>
      </c>
      <c r="I27" s="153">
        <f t="shared" si="1"/>
        <v>231.00000000000003</v>
      </c>
      <c r="J27" s="155">
        <f t="shared" si="2"/>
        <v>2278.5</v>
      </c>
      <c r="K27" s="156">
        <f t="shared" si="3"/>
        <v>21.7</v>
      </c>
      <c r="M27" s="157">
        <v>0</v>
      </c>
      <c r="N27" s="158">
        <v>0</v>
      </c>
      <c r="P27" s="356" t="s">
        <v>743</v>
      </c>
      <c r="Q27" s="159"/>
    </row>
    <row r="28" spans="1:17" ht="15" customHeight="1">
      <c r="A28" s="147">
        <f t="shared" si="4"/>
        <v>16</v>
      </c>
      <c r="B28" s="148" t="s">
        <v>609</v>
      </c>
      <c r="C28" s="149" t="s">
        <v>47</v>
      </c>
      <c r="D28" s="160">
        <v>1</v>
      </c>
      <c r="E28" s="151">
        <v>435</v>
      </c>
      <c r="F28" s="152">
        <v>29.8</v>
      </c>
      <c r="G28" s="153">
        <f t="shared" si="0"/>
        <v>12963</v>
      </c>
      <c r="H28" s="154">
        <v>3.5</v>
      </c>
      <c r="I28" s="153">
        <f t="shared" si="1"/>
        <v>1522.5</v>
      </c>
      <c r="J28" s="155">
        <f t="shared" si="2"/>
        <v>14485.5</v>
      </c>
      <c r="K28" s="156">
        <v>28</v>
      </c>
      <c r="M28" s="157">
        <v>0</v>
      </c>
      <c r="N28" s="158">
        <v>0</v>
      </c>
      <c r="P28" s="356" t="s">
        <v>743</v>
      </c>
      <c r="Q28" s="161"/>
    </row>
    <row r="29" spans="1:17" ht="15" customHeight="1">
      <c r="A29" s="147">
        <f t="shared" si="4"/>
        <v>17</v>
      </c>
      <c r="B29" s="148" t="s">
        <v>610</v>
      </c>
      <c r="C29" s="149" t="s">
        <v>47</v>
      </c>
      <c r="D29" s="160">
        <v>1</v>
      </c>
      <c r="E29" s="151">
        <v>160</v>
      </c>
      <c r="F29" s="152">
        <v>38.4</v>
      </c>
      <c r="G29" s="153">
        <f t="shared" si="0"/>
        <v>6144</v>
      </c>
      <c r="H29" s="154">
        <v>3.8</v>
      </c>
      <c r="I29" s="153">
        <f t="shared" si="1"/>
        <v>608</v>
      </c>
      <c r="J29" s="155">
        <f t="shared" si="2"/>
        <v>6752</v>
      </c>
      <c r="K29" s="156">
        <f t="shared" si="3"/>
        <v>42.2</v>
      </c>
      <c r="M29" s="157">
        <v>0</v>
      </c>
      <c r="N29" s="158">
        <v>0</v>
      </c>
      <c r="P29" s="356" t="s">
        <v>743</v>
      </c>
      <c r="Q29" s="159"/>
    </row>
    <row r="30" spans="1:17" ht="15" customHeight="1">
      <c r="A30" s="147">
        <f t="shared" si="4"/>
        <v>18</v>
      </c>
      <c r="B30" s="148" t="s">
        <v>611</v>
      </c>
      <c r="C30" s="149" t="s">
        <v>47</v>
      </c>
      <c r="D30" s="160">
        <v>1</v>
      </c>
      <c r="E30" s="151">
        <v>155</v>
      </c>
      <c r="F30" s="152">
        <v>67.599999999999994</v>
      </c>
      <c r="G30" s="153">
        <f t="shared" si="0"/>
        <v>10478</v>
      </c>
      <c r="H30" s="154">
        <v>5</v>
      </c>
      <c r="I30" s="153">
        <f t="shared" si="1"/>
        <v>775</v>
      </c>
      <c r="J30" s="155">
        <f t="shared" si="2"/>
        <v>11253</v>
      </c>
      <c r="K30" s="156">
        <f t="shared" si="3"/>
        <v>72.599999999999994</v>
      </c>
      <c r="M30" s="157">
        <v>0</v>
      </c>
      <c r="N30" s="158">
        <v>0</v>
      </c>
      <c r="P30" s="356" t="s">
        <v>743</v>
      </c>
      <c r="Q30" s="161"/>
    </row>
    <row r="31" spans="1:17" ht="15" customHeight="1">
      <c r="A31" s="147">
        <f t="shared" si="4"/>
        <v>19</v>
      </c>
      <c r="B31" s="148" t="s">
        <v>612</v>
      </c>
      <c r="C31" s="149" t="s">
        <v>47</v>
      </c>
      <c r="D31" s="160">
        <v>1</v>
      </c>
      <c r="E31" s="151">
        <v>45</v>
      </c>
      <c r="F31" s="152">
        <v>87</v>
      </c>
      <c r="G31" s="153">
        <f t="shared" si="0"/>
        <v>3915</v>
      </c>
      <c r="H31" s="154">
        <v>10</v>
      </c>
      <c r="I31" s="153">
        <f t="shared" si="1"/>
        <v>450</v>
      </c>
      <c r="J31" s="155">
        <f t="shared" si="2"/>
        <v>4365</v>
      </c>
      <c r="K31" s="156">
        <f t="shared" si="3"/>
        <v>97</v>
      </c>
      <c r="M31" s="157">
        <v>0</v>
      </c>
      <c r="N31" s="158">
        <v>0</v>
      </c>
      <c r="P31" s="356" t="s">
        <v>743</v>
      </c>
      <c r="Q31" s="161"/>
    </row>
    <row r="32" spans="1:17" ht="15" customHeight="1">
      <c r="A32" s="147">
        <f t="shared" si="4"/>
        <v>20</v>
      </c>
      <c r="B32" s="162" t="s">
        <v>48</v>
      </c>
      <c r="C32" s="149" t="s">
        <v>47</v>
      </c>
      <c r="D32" s="160">
        <v>1</v>
      </c>
      <c r="E32" s="151">
        <v>40</v>
      </c>
      <c r="F32" s="152">
        <v>1.95</v>
      </c>
      <c r="G32" s="153">
        <f t="shared" si="0"/>
        <v>78</v>
      </c>
      <c r="H32" s="154">
        <v>0.5</v>
      </c>
      <c r="I32" s="153">
        <f t="shared" si="1"/>
        <v>20</v>
      </c>
      <c r="J32" s="155">
        <f t="shared" si="2"/>
        <v>98</v>
      </c>
      <c r="K32" s="156">
        <f t="shared" si="3"/>
        <v>2.4500000000000002</v>
      </c>
      <c r="M32" s="157">
        <v>0</v>
      </c>
      <c r="N32" s="158">
        <v>0</v>
      </c>
      <c r="P32" s="356" t="s">
        <v>743</v>
      </c>
      <c r="Q32" s="159"/>
    </row>
    <row r="33" spans="1:17" ht="15" customHeight="1">
      <c r="A33" s="147">
        <f t="shared" si="4"/>
        <v>21</v>
      </c>
      <c r="B33" s="162" t="s">
        <v>49</v>
      </c>
      <c r="C33" s="149" t="s">
        <v>47</v>
      </c>
      <c r="D33" s="160">
        <v>1</v>
      </c>
      <c r="E33" s="151">
        <v>200</v>
      </c>
      <c r="F33" s="152">
        <v>1</v>
      </c>
      <c r="G33" s="153">
        <f t="shared" si="0"/>
        <v>200</v>
      </c>
      <c r="H33" s="154">
        <v>0.35</v>
      </c>
      <c r="I33" s="153">
        <f t="shared" si="1"/>
        <v>70</v>
      </c>
      <c r="J33" s="155">
        <f t="shared" si="2"/>
        <v>270</v>
      </c>
      <c r="K33" s="156">
        <f t="shared" si="3"/>
        <v>1.35</v>
      </c>
      <c r="M33" s="157">
        <v>0</v>
      </c>
      <c r="N33" s="158">
        <v>0</v>
      </c>
      <c r="P33" s="356" t="s">
        <v>743</v>
      </c>
      <c r="Q33" s="159"/>
    </row>
    <row r="34" spans="1:17" ht="15" customHeight="1">
      <c r="A34" s="147">
        <f t="shared" si="4"/>
        <v>22</v>
      </c>
      <c r="B34" s="162" t="s">
        <v>50</v>
      </c>
      <c r="C34" s="149" t="s">
        <v>47</v>
      </c>
      <c r="D34" s="160">
        <v>1</v>
      </c>
      <c r="E34" s="151">
        <v>16</v>
      </c>
      <c r="F34" s="152">
        <v>17</v>
      </c>
      <c r="G34" s="153">
        <f t="shared" si="0"/>
        <v>272</v>
      </c>
      <c r="H34" s="154">
        <v>3</v>
      </c>
      <c r="I34" s="153">
        <f t="shared" si="1"/>
        <v>48</v>
      </c>
      <c r="J34" s="155">
        <f t="shared" si="2"/>
        <v>320</v>
      </c>
      <c r="K34" s="156">
        <f t="shared" si="3"/>
        <v>20</v>
      </c>
      <c r="M34" s="157">
        <v>0</v>
      </c>
      <c r="N34" s="158">
        <v>0</v>
      </c>
      <c r="P34" s="356" t="s">
        <v>743</v>
      </c>
      <c r="Q34" s="159"/>
    </row>
    <row r="35" spans="1:17" ht="15" customHeight="1">
      <c r="A35" s="147">
        <f t="shared" si="4"/>
        <v>23</v>
      </c>
      <c r="B35" s="162" t="s">
        <v>51</v>
      </c>
      <c r="C35" s="149" t="s">
        <v>52</v>
      </c>
      <c r="D35" s="160">
        <v>1</v>
      </c>
      <c r="E35" s="151">
        <v>80</v>
      </c>
      <c r="F35" s="152">
        <v>5.2</v>
      </c>
      <c r="G35" s="153">
        <f t="shared" si="0"/>
        <v>416</v>
      </c>
      <c r="H35" s="154">
        <v>2</v>
      </c>
      <c r="I35" s="153">
        <f t="shared" si="1"/>
        <v>160</v>
      </c>
      <c r="J35" s="155">
        <f t="shared" si="2"/>
        <v>576</v>
      </c>
      <c r="K35" s="156">
        <f t="shared" si="3"/>
        <v>7.2</v>
      </c>
      <c r="M35" s="157">
        <v>0</v>
      </c>
      <c r="N35" s="158">
        <v>0</v>
      </c>
      <c r="P35" s="356" t="s">
        <v>743</v>
      </c>
      <c r="Q35" s="159"/>
    </row>
    <row r="36" spans="1:17" ht="15" customHeight="1">
      <c r="A36" s="147">
        <f t="shared" si="4"/>
        <v>24</v>
      </c>
      <c r="B36" s="162" t="s">
        <v>53</v>
      </c>
      <c r="C36" s="149" t="s">
        <v>47</v>
      </c>
      <c r="D36" s="160">
        <v>1</v>
      </c>
      <c r="E36" s="151">
        <v>2000</v>
      </c>
      <c r="F36" s="152">
        <v>0.5</v>
      </c>
      <c r="G36" s="153">
        <f t="shared" si="0"/>
        <v>1000</v>
      </c>
      <c r="H36" s="154">
        <v>0.2</v>
      </c>
      <c r="I36" s="153">
        <f t="shared" si="1"/>
        <v>400</v>
      </c>
      <c r="J36" s="155">
        <f t="shared" si="2"/>
        <v>1400</v>
      </c>
      <c r="K36" s="156">
        <f t="shared" si="3"/>
        <v>0.7</v>
      </c>
      <c r="M36" s="157">
        <v>0</v>
      </c>
      <c r="N36" s="158">
        <v>0</v>
      </c>
      <c r="P36" s="423" t="s">
        <v>685</v>
      </c>
      <c r="Q36" s="159"/>
    </row>
    <row r="37" spans="1:17" ht="15" customHeight="1">
      <c r="A37" s="147">
        <f t="shared" si="4"/>
        <v>25</v>
      </c>
      <c r="B37" s="162" t="s">
        <v>54</v>
      </c>
      <c r="C37" s="149" t="s">
        <v>47</v>
      </c>
      <c r="D37" s="160">
        <v>1</v>
      </c>
      <c r="E37" s="151">
        <v>60</v>
      </c>
      <c r="F37" s="152">
        <v>0.65</v>
      </c>
      <c r="G37" s="153">
        <f t="shared" si="0"/>
        <v>39</v>
      </c>
      <c r="H37" s="154">
        <v>0.25</v>
      </c>
      <c r="I37" s="153">
        <f t="shared" si="1"/>
        <v>15</v>
      </c>
      <c r="J37" s="155">
        <f t="shared" si="2"/>
        <v>54</v>
      </c>
      <c r="K37" s="156">
        <f t="shared" si="3"/>
        <v>0.9</v>
      </c>
      <c r="M37" s="157">
        <v>0</v>
      </c>
      <c r="N37" s="158">
        <v>0</v>
      </c>
      <c r="P37" s="423" t="s">
        <v>685</v>
      </c>
      <c r="Q37" s="159"/>
    </row>
    <row r="38" spans="1:17" ht="15" customHeight="1">
      <c r="A38" s="147">
        <f t="shared" si="4"/>
        <v>26</v>
      </c>
      <c r="B38" s="162" t="s">
        <v>55</v>
      </c>
      <c r="C38" s="149" t="s">
        <v>47</v>
      </c>
      <c r="D38" s="160">
        <v>1</v>
      </c>
      <c r="E38" s="151">
        <v>110</v>
      </c>
      <c r="F38" s="152">
        <v>1.5</v>
      </c>
      <c r="G38" s="153">
        <f t="shared" si="0"/>
        <v>165</v>
      </c>
      <c r="H38" s="154">
        <v>0.5</v>
      </c>
      <c r="I38" s="153">
        <f t="shared" si="1"/>
        <v>55</v>
      </c>
      <c r="J38" s="155">
        <f t="shared" si="2"/>
        <v>220</v>
      </c>
      <c r="K38" s="156">
        <f t="shared" si="3"/>
        <v>2</v>
      </c>
      <c r="M38" s="157">
        <v>0</v>
      </c>
      <c r="N38" s="158">
        <v>0</v>
      </c>
      <c r="P38" s="423" t="s">
        <v>685</v>
      </c>
      <c r="Q38" s="159"/>
    </row>
    <row r="39" spans="1:17" ht="15" customHeight="1">
      <c r="A39" s="147">
        <f t="shared" si="4"/>
        <v>27</v>
      </c>
      <c r="B39" s="162" t="s">
        <v>56</v>
      </c>
      <c r="C39" s="149" t="s">
        <v>47</v>
      </c>
      <c r="D39" s="160">
        <v>1</v>
      </c>
      <c r="E39" s="151">
        <v>40</v>
      </c>
      <c r="F39" s="152">
        <v>2</v>
      </c>
      <c r="G39" s="153">
        <f t="shared" si="0"/>
        <v>80</v>
      </c>
      <c r="H39" s="154">
        <v>0.6</v>
      </c>
      <c r="I39" s="153">
        <f t="shared" si="1"/>
        <v>24</v>
      </c>
      <c r="J39" s="155">
        <f t="shared" si="2"/>
        <v>104</v>
      </c>
      <c r="K39" s="156">
        <f t="shared" si="3"/>
        <v>2.6</v>
      </c>
      <c r="M39" s="157">
        <v>0</v>
      </c>
      <c r="N39" s="158">
        <v>0</v>
      </c>
      <c r="P39" s="423" t="s">
        <v>685</v>
      </c>
      <c r="Q39" s="159"/>
    </row>
    <row r="40" spans="1:17" ht="15" customHeight="1">
      <c r="A40" s="147">
        <f t="shared" si="4"/>
        <v>28</v>
      </c>
      <c r="B40" s="162" t="s">
        <v>57</v>
      </c>
      <c r="C40" s="149" t="s">
        <v>47</v>
      </c>
      <c r="D40" s="160">
        <v>1</v>
      </c>
      <c r="E40" s="151">
        <v>80</v>
      </c>
      <c r="F40" s="152">
        <v>6.5</v>
      </c>
      <c r="G40" s="153">
        <f t="shared" si="0"/>
        <v>520</v>
      </c>
      <c r="H40" s="154">
        <v>3</v>
      </c>
      <c r="I40" s="153">
        <f t="shared" si="1"/>
        <v>240</v>
      </c>
      <c r="J40" s="155">
        <f t="shared" si="2"/>
        <v>760</v>
      </c>
      <c r="K40" s="156">
        <f t="shared" si="3"/>
        <v>9.5</v>
      </c>
      <c r="M40" s="157">
        <v>0</v>
      </c>
      <c r="N40" s="158">
        <v>0</v>
      </c>
      <c r="P40" s="356" t="s">
        <v>686</v>
      </c>
      <c r="Q40" s="159"/>
    </row>
    <row r="41" spans="1:17" ht="15" customHeight="1">
      <c r="A41" s="147">
        <f t="shared" si="4"/>
        <v>29</v>
      </c>
      <c r="B41" s="162" t="s">
        <v>58</v>
      </c>
      <c r="C41" s="149" t="s">
        <v>47</v>
      </c>
      <c r="D41" s="160">
        <v>1</v>
      </c>
      <c r="E41" s="151">
        <v>40</v>
      </c>
      <c r="F41" s="152">
        <v>8.5</v>
      </c>
      <c r="G41" s="153">
        <f t="shared" si="0"/>
        <v>340</v>
      </c>
      <c r="H41" s="154">
        <v>3.5</v>
      </c>
      <c r="I41" s="153">
        <f t="shared" si="1"/>
        <v>140</v>
      </c>
      <c r="J41" s="155">
        <f t="shared" si="2"/>
        <v>480</v>
      </c>
      <c r="K41" s="156">
        <f t="shared" si="3"/>
        <v>12</v>
      </c>
      <c r="M41" s="157">
        <v>0</v>
      </c>
      <c r="N41" s="158">
        <v>0</v>
      </c>
      <c r="P41" s="356" t="s">
        <v>686</v>
      </c>
      <c r="Q41" s="159"/>
    </row>
    <row r="42" spans="1:17" ht="15" customHeight="1">
      <c r="A42" s="147">
        <f t="shared" si="4"/>
        <v>30</v>
      </c>
      <c r="B42" s="162" t="s">
        <v>59</v>
      </c>
      <c r="C42" s="149" t="s">
        <v>47</v>
      </c>
      <c r="D42" s="160">
        <v>1</v>
      </c>
      <c r="E42" s="151">
        <v>80</v>
      </c>
      <c r="F42" s="152">
        <v>10</v>
      </c>
      <c r="G42" s="153">
        <f t="shared" si="0"/>
        <v>800</v>
      </c>
      <c r="H42" s="154">
        <v>3.8</v>
      </c>
      <c r="I42" s="153">
        <f t="shared" si="1"/>
        <v>304</v>
      </c>
      <c r="J42" s="155">
        <f t="shared" si="2"/>
        <v>1104</v>
      </c>
      <c r="K42" s="156">
        <f t="shared" si="3"/>
        <v>13.8</v>
      </c>
      <c r="M42" s="157">
        <v>0</v>
      </c>
      <c r="N42" s="158">
        <v>0</v>
      </c>
      <c r="P42" s="356" t="s">
        <v>686</v>
      </c>
      <c r="Q42" s="159"/>
    </row>
    <row r="43" spans="1:17" ht="15" customHeight="1">
      <c r="A43" s="147">
        <f t="shared" si="4"/>
        <v>31</v>
      </c>
      <c r="B43" s="162" t="s">
        <v>60</v>
      </c>
      <c r="C43" s="149" t="s">
        <v>47</v>
      </c>
      <c r="D43" s="160">
        <v>1</v>
      </c>
      <c r="E43" s="151">
        <v>50</v>
      </c>
      <c r="F43" s="152">
        <v>11.5</v>
      </c>
      <c r="G43" s="153">
        <f t="shared" si="0"/>
        <v>575</v>
      </c>
      <c r="H43" s="154">
        <v>4</v>
      </c>
      <c r="I43" s="153">
        <f t="shared" si="1"/>
        <v>200</v>
      </c>
      <c r="J43" s="155">
        <f t="shared" si="2"/>
        <v>775</v>
      </c>
      <c r="K43" s="156">
        <f t="shared" si="3"/>
        <v>15.5</v>
      </c>
      <c r="M43" s="157">
        <v>0</v>
      </c>
      <c r="N43" s="158">
        <v>0</v>
      </c>
      <c r="P43" s="356" t="s">
        <v>686</v>
      </c>
      <c r="Q43" s="159"/>
    </row>
    <row r="44" spans="1:17" ht="15" customHeight="1">
      <c r="A44" s="147">
        <f t="shared" si="4"/>
        <v>32</v>
      </c>
      <c r="B44" s="162" t="s">
        <v>61</v>
      </c>
      <c r="C44" s="149" t="s">
        <v>47</v>
      </c>
      <c r="D44" s="160">
        <v>1</v>
      </c>
      <c r="E44" s="151">
        <v>90</v>
      </c>
      <c r="F44" s="152">
        <v>11.5</v>
      </c>
      <c r="G44" s="153">
        <f t="shared" si="0"/>
        <v>1035</v>
      </c>
      <c r="H44" s="154">
        <v>4.5</v>
      </c>
      <c r="I44" s="153">
        <f t="shared" si="1"/>
        <v>405</v>
      </c>
      <c r="J44" s="155">
        <f t="shared" si="2"/>
        <v>1440</v>
      </c>
      <c r="K44" s="156">
        <f t="shared" si="3"/>
        <v>16</v>
      </c>
      <c r="M44" s="157">
        <v>0</v>
      </c>
      <c r="N44" s="158">
        <v>0</v>
      </c>
      <c r="P44" s="356" t="s">
        <v>686</v>
      </c>
      <c r="Q44" s="159"/>
    </row>
    <row r="45" spans="1:17" ht="15" customHeight="1">
      <c r="A45" s="147">
        <f t="shared" si="4"/>
        <v>33</v>
      </c>
      <c r="B45" s="162" t="s">
        <v>62</v>
      </c>
      <c r="C45" s="149" t="s">
        <v>47</v>
      </c>
      <c r="D45" s="160">
        <v>1</v>
      </c>
      <c r="E45" s="151">
        <v>70</v>
      </c>
      <c r="F45" s="152">
        <v>1</v>
      </c>
      <c r="G45" s="153">
        <f t="shared" si="0"/>
        <v>70</v>
      </c>
      <c r="H45" s="154">
        <v>3</v>
      </c>
      <c r="I45" s="153">
        <f t="shared" si="1"/>
        <v>210</v>
      </c>
      <c r="J45" s="155">
        <f t="shared" si="2"/>
        <v>280</v>
      </c>
      <c r="K45" s="156">
        <f t="shared" si="3"/>
        <v>4</v>
      </c>
      <c r="M45" s="157">
        <v>0</v>
      </c>
      <c r="N45" s="158">
        <v>0</v>
      </c>
      <c r="P45" s="356" t="s">
        <v>686</v>
      </c>
      <c r="Q45" s="159"/>
    </row>
    <row r="46" spans="1:17" ht="15" customHeight="1">
      <c r="A46" s="147">
        <f t="shared" si="4"/>
        <v>34</v>
      </c>
      <c r="B46" s="162" t="s">
        <v>63</v>
      </c>
      <c r="C46" s="149" t="s">
        <v>52</v>
      </c>
      <c r="D46" s="160">
        <v>1</v>
      </c>
      <c r="E46" s="151">
        <v>55</v>
      </c>
      <c r="F46" s="152">
        <v>3.5</v>
      </c>
      <c r="G46" s="153">
        <f t="shared" si="0"/>
        <v>192.5</v>
      </c>
      <c r="H46" s="154">
        <v>1</v>
      </c>
      <c r="I46" s="153">
        <f t="shared" si="1"/>
        <v>55</v>
      </c>
      <c r="J46" s="155">
        <f t="shared" si="2"/>
        <v>247.5</v>
      </c>
      <c r="K46" s="156">
        <f t="shared" si="3"/>
        <v>4.5</v>
      </c>
      <c r="M46" s="157">
        <v>0</v>
      </c>
      <c r="N46" s="158">
        <v>0</v>
      </c>
      <c r="P46" s="356" t="s">
        <v>687</v>
      </c>
      <c r="Q46" s="159"/>
    </row>
    <row r="47" spans="1:17" ht="15" customHeight="1">
      <c r="A47" s="147">
        <f t="shared" si="4"/>
        <v>35</v>
      </c>
      <c r="B47" s="162" t="s">
        <v>64</v>
      </c>
      <c r="C47" s="149" t="s">
        <v>52</v>
      </c>
      <c r="D47" s="160">
        <v>1</v>
      </c>
      <c r="E47" s="151">
        <v>100</v>
      </c>
      <c r="F47" s="152">
        <v>3.6</v>
      </c>
      <c r="G47" s="153">
        <f t="shared" si="0"/>
        <v>360</v>
      </c>
      <c r="H47" s="154">
        <v>1</v>
      </c>
      <c r="I47" s="153">
        <f t="shared" si="1"/>
        <v>100</v>
      </c>
      <c r="J47" s="155">
        <f t="shared" si="2"/>
        <v>460</v>
      </c>
      <c r="K47" s="156">
        <f t="shared" si="3"/>
        <v>4.5999999999999996</v>
      </c>
      <c r="M47" s="157">
        <v>0</v>
      </c>
      <c r="N47" s="158">
        <v>0</v>
      </c>
      <c r="P47" s="356" t="s">
        <v>687</v>
      </c>
      <c r="Q47" s="159"/>
    </row>
    <row r="48" spans="1:17" ht="17.25" customHeight="1">
      <c r="A48" s="147">
        <f t="shared" si="4"/>
        <v>36</v>
      </c>
      <c r="B48" s="162" t="s">
        <v>65</v>
      </c>
      <c r="C48" s="149" t="s">
        <v>52</v>
      </c>
      <c r="D48" s="160">
        <v>1</v>
      </c>
      <c r="E48" s="151">
        <v>1500</v>
      </c>
      <c r="F48" s="152">
        <v>3.6</v>
      </c>
      <c r="G48" s="153">
        <f t="shared" si="0"/>
        <v>5400</v>
      </c>
      <c r="H48" s="154">
        <v>1</v>
      </c>
      <c r="I48" s="153">
        <f t="shared" si="1"/>
        <v>1500</v>
      </c>
      <c r="J48" s="155">
        <f t="shared" si="2"/>
        <v>6900</v>
      </c>
      <c r="K48" s="156">
        <f t="shared" si="3"/>
        <v>4.5999999999999996</v>
      </c>
      <c r="M48" s="157">
        <v>0</v>
      </c>
      <c r="N48" s="158">
        <v>0</v>
      </c>
      <c r="P48" s="356" t="s">
        <v>687</v>
      </c>
      <c r="Q48" s="159"/>
    </row>
    <row r="49" spans="1:17" ht="25.5">
      <c r="A49" s="147">
        <f t="shared" si="4"/>
        <v>37</v>
      </c>
      <c r="B49" s="162" t="s">
        <v>66</v>
      </c>
      <c r="C49" s="149" t="s">
        <v>52</v>
      </c>
      <c r="D49" s="160">
        <v>1</v>
      </c>
      <c r="E49" s="151">
        <v>7</v>
      </c>
      <c r="F49" s="152">
        <v>23</v>
      </c>
      <c r="G49" s="153">
        <f t="shared" si="0"/>
        <v>161</v>
      </c>
      <c r="H49" s="154">
        <v>5</v>
      </c>
      <c r="I49" s="153">
        <f t="shared" si="1"/>
        <v>35</v>
      </c>
      <c r="J49" s="155">
        <f t="shared" si="2"/>
        <v>196</v>
      </c>
      <c r="K49" s="156">
        <f t="shared" si="3"/>
        <v>28</v>
      </c>
      <c r="M49" s="157">
        <v>0</v>
      </c>
      <c r="N49" s="158">
        <v>0</v>
      </c>
      <c r="P49" s="356" t="s">
        <v>688</v>
      </c>
      <c r="Q49" s="159"/>
    </row>
    <row r="50" spans="1:17" ht="25.5">
      <c r="A50" s="147">
        <f t="shared" si="4"/>
        <v>38</v>
      </c>
      <c r="B50" s="162" t="s">
        <v>67</v>
      </c>
      <c r="C50" s="149" t="s">
        <v>52</v>
      </c>
      <c r="D50" s="160">
        <v>1</v>
      </c>
      <c r="E50" s="151">
        <v>6</v>
      </c>
      <c r="F50" s="152">
        <v>30</v>
      </c>
      <c r="G50" s="153">
        <f t="shared" si="0"/>
        <v>180</v>
      </c>
      <c r="H50" s="154">
        <v>5.5</v>
      </c>
      <c r="I50" s="153">
        <f t="shared" si="1"/>
        <v>33</v>
      </c>
      <c r="J50" s="155">
        <f t="shared" si="2"/>
        <v>213</v>
      </c>
      <c r="K50" s="156">
        <f t="shared" si="3"/>
        <v>35.5</v>
      </c>
      <c r="M50" s="157">
        <v>0</v>
      </c>
      <c r="N50" s="158">
        <v>0</v>
      </c>
      <c r="P50" s="356" t="s">
        <v>688</v>
      </c>
      <c r="Q50" s="159"/>
    </row>
    <row r="51" spans="1:17" ht="25.5">
      <c r="A51" s="147">
        <f t="shared" si="4"/>
        <v>39</v>
      </c>
      <c r="B51" s="162" t="s">
        <v>68</v>
      </c>
      <c r="C51" s="149" t="s">
        <v>52</v>
      </c>
      <c r="D51" s="160">
        <v>1</v>
      </c>
      <c r="E51" s="151">
        <v>30</v>
      </c>
      <c r="F51" s="152">
        <v>45</v>
      </c>
      <c r="G51" s="153">
        <f t="shared" si="0"/>
        <v>1350</v>
      </c>
      <c r="H51" s="154">
        <v>6</v>
      </c>
      <c r="I51" s="153">
        <f t="shared" si="1"/>
        <v>180</v>
      </c>
      <c r="J51" s="155">
        <f t="shared" si="2"/>
        <v>1530</v>
      </c>
      <c r="K51" s="156">
        <f t="shared" si="3"/>
        <v>51</v>
      </c>
      <c r="M51" s="157">
        <v>0</v>
      </c>
      <c r="N51" s="158">
        <v>0</v>
      </c>
      <c r="P51" s="356" t="s">
        <v>688</v>
      </c>
      <c r="Q51" s="159"/>
    </row>
    <row r="52" spans="1:17" ht="15.75" customHeight="1">
      <c r="A52" s="147">
        <f t="shared" si="4"/>
        <v>40</v>
      </c>
      <c r="B52" s="162" t="s">
        <v>69</v>
      </c>
      <c r="C52" s="149" t="s">
        <v>52</v>
      </c>
      <c r="D52" s="160">
        <v>1</v>
      </c>
      <c r="E52" s="151">
        <v>330</v>
      </c>
      <c r="F52" s="152">
        <v>25</v>
      </c>
      <c r="G52" s="153">
        <f t="shared" si="0"/>
        <v>8250</v>
      </c>
      <c r="H52" s="154">
        <v>7.5</v>
      </c>
      <c r="I52" s="153">
        <f t="shared" si="1"/>
        <v>2475</v>
      </c>
      <c r="J52" s="155">
        <f t="shared" si="2"/>
        <v>10725</v>
      </c>
      <c r="K52" s="156">
        <f t="shared" si="3"/>
        <v>32.5</v>
      </c>
      <c r="M52" s="157">
        <v>0</v>
      </c>
      <c r="N52" s="158">
        <v>0</v>
      </c>
      <c r="P52" s="356" t="s">
        <v>689</v>
      </c>
      <c r="Q52" s="159"/>
    </row>
    <row r="53" spans="1:17" ht="29.25" customHeight="1">
      <c r="A53" s="147">
        <f t="shared" si="4"/>
        <v>41</v>
      </c>
      <c r="B53" s="162" t="s">
        <v>70</v>
      </c>
      <c r="C53" s="149" t="s">
        <v>52</v>
      </c>
      <c r="D53" s="160">
        <v>1</v>
      </c>
      <c r="E53" s="151">
        <v>40</v>
      </c>
      <c r="F53" s="152">
        <v>32</v>
      </c>
      <c r="G53" s="153">
        <f t="shared" si="0"/>
        <v>1280</v>
      </c>
      <c r="H53" s="154">
        <v>7.5</v>
      </c>
      <c r="I53" s="153">
        <f t="shared" si="1"/>
        <v>300</v>
      </c>
      <c r="J53" s="155">
        <f t="shared" si="2"/>
        <v>1580</v>
      </c>
      <c r="K53" s="156">
        <f t="shared" si="3"/>
        <v>39.5</v>
      </c>
      <c r="M53" s="157">
        <v>0</v>
      </c>
      <c r="N53" s="158">
        <v>0</v>
      </c>
      <c r="P53" s="356" t="s">
        <v>689</v>
      </c>
      <c r="Q53" s="159"/>
    </row>
    <row r="54" spans="1:17">
      <c r="A54" s="147">
        <f t="shared" si="4"/>
        <v>42</v>
      </c>
      <c r="B54" s="162" t="s">
        <v>71</v>
      </c>
      <c r="C54" s="149" t="s">
        <v>52</v>
      </c>
      <c r="D54" s="160">
        <v>1</v>
      </c>
      <c r="E54" s="151">
        <v>275</v>
      </c>
      <c r="F54" s="152">
        <v>28.5</v>
      </c>
      <c r="G54" s="153">
        <f t="shared" si="0"/>
        <v>7837.5</v>
      </c>
      <c r="H54" s="154">
        <v>7.5</v>
      </c>
      <c r="I54" s="153">
        <f t="shared" si="1"/>
        <v>2062.5</v>
      </c>
      <c r="J54" s="155">
        <f t="shared" si="2"/>
        <v>9900</v>
      </c>
      <c r="K54" s="156">
        <f t="shared" si="3"/>
        <v>36</v>
      </c>
      <c r="M54" s="157">
        <v>0</v>
      </c>
      <c r="N54" s="158">
        <v>0</v>
      </c>
      <c r="P54" s="356" t="s">
        <v>689</v>
      </c>
      <c r="Q54" s="159"/>
    </row>
    <row r="55" spans="1:17" ht="25.5">
      <c r="A55" s="147">
        <f t="shared" si="4"/>
        <v>43</v>
      </c>
      <c r="B55" s="162" t="s">
        <v>72</v>
      </c>
      <c r="C55" s="149" t="s">
        <v>52</v>
      </c>
      <c r="D55" s="160">
        <v>1</v>
      </c>
      <c r="E55" s="151">
        <v>40</v>
      </c>
      <c r="F55" s="152">
        <v>33.5</v>
      </c>
      <c r="G55" s="153">
        <f t="shared" si="0"/>
        <v>1340</v>
      </c>
      <c r="H55" s="154">
        <v>7.5</v>
      </c>
      <c r="I55" s="153">
        <f t="shared" si="1"/>
        <v>300</v>
      </c>
      <c r="J55" s="155">
        <f t="shared" si="2"/>
        <v>1640</v>
      </c>
      <c r="K55" s="156">
        <f t="shared" si="3"/>
        <v>41</v>
      </c>
      <c r="M55" s="157">
        <v>0</v>
      </c>
      <c r="N55" s="158">
        <v>0</v>
      </c>
      <c r="P55" s="356" t="s">
        <v>689</v>
      </c>
      <c r="Q55" s="159"/>
    </row>
    <row r="56" spans="1:17">
      <c r="A56" s="147">
        <f t="shared" si="4"/>
        <v>44</v>
      </c>
      <c r="B56" s="162" t="s">
        <v>73</v>
      </c>
      <c r="C56" s="149" t="s">
        <v>52</v>
      </c>
      <c r="D56" s="160">
        <v>1</v>
      </c>
      <c r="E56" s="151">
        <v>255</v>
      </c>
      <c r="F56" s="152">
        <v>28.5</v>
      </c>
      <c r="G56" s="153">
        <f t="shared" si="0"/>
        <v>7267.5</v>
      </c>
      <c r="H56" s="154">
        <v>4.5</v>
      </c>
      <c r="I56" s="153">
        <f t="shared" si="1"/>
        <v>1147.5</v>
      </c>
      <c r="J56" s="155">
        <f t="shared" si="2"/>
        <v>8415</v>
      </c>
      <c r="K56" s="156">
        <f t="shared" si="3"/>
        <v>33</v>
      </c>
      <c r="M56" s="157">
        <v>0</v>
      </c>
      <c r="N56" s="158">
        <v>0</v>
      </c>
      <c r="P56" s="356" t="s">
        <v>689</v>
      </c>
      <c r="Q56" s="159"/>
    </row>
    <row r="57" spans="1:17" ht="25.5">
      <c r="A57" s="147">
        <f t="shared" si="4"/>
        <v>45</v>
      </c>
      <c r="B57" s="162" t="s">
        <v>74</v>
      </c>
      <c r="C57" s="149" t="s">
        <v>52</v>
      </c>
      <c r="D57" s="160">
        <v>1</v>
      </c>
      <c r="E57" s="151">
        <v>20</v>
      </c>
      <c r="F57" s="152">
        <v>33.5</v>
      </c>
      <c r="G57" s="153">
        <f t="shared" si="0"/>
        <v>670</v>
      </c>
      <c r="H57" s="154">
        <v>4.5</v>
      </c>
      <c r="I57" s="153">
        <f t="shared" si="1"/>
        <v>90</v>
      </c>
      <c r="J57" s="155">
        <f t="shared" si="2"/>
        <v>760</v>
      </c>
      <c r="K57" s="156">
        <f t="shared" si="3"/>
        <v>38</v>
      </c>
      <c r="M57" s="157">
        <v>0</v>
      </c>
      <c r="N57" s="158">
        <v>0</v>
      </c>
      <c r="P57" s="356" t="s">
        <v>689</v>
      </c>
      <c r="Q57" s="159"/>
    </row>
    <row r="58" spans="1:17" ht="25.5">
      <c r="A58" s="147">
        <f t="shared" si="4"/>
        <v>46</v>
      </c>
      <c r="B58" s="162" t="s">
        <v>75</v>
      </c>
      <c r="C58" s="149" t="s">
        <v>52</v>
      </c>
      <c r="D58" s="160">
        <v>1</v>
      </c>
      <c r="E58" s="151">
        <v>30</v>
      </c>
      <c r="F58" s="152">
        <v>33.5</v>
      </c>
      <c r="G58" s="153">
        <f t="shared" si="0"/>
        <v>1005</v>
      </c>
      <c r="H58" s="154">
        <v>4.5</v>
      </c>
      <c r="I58" s="153">
        <f t="shared" si="1"/>
        <v>135</v>
      </c>
      <c r="J58" s="155">
        <f t="shared" si="2"/>
        <v>1140</v>
      </c>
      <c r="K58" s="156">
        <f t="shared" si="3"/>
        <v>38</v>
      </c>
      <c r="M58" s="157">
        <v>0</v>
      </c>
      <c r="N58" s="158">
        <v>0</v>
      </c>
      <c r="P58" s="356" t="s">
        <v>689</v>
      </c>
      <c r="Q58" s="159"/>
    </row>
    <row r="59" spans="1:17">
      <c r="A59" s="147">
        <f t="shared" si="4"/>
        <v>47</v>
      </c>
      <c r="B59" s="162" t="s">
        <v>76</v>
      </c>
      <c r="C59" s="149" t="s">
        <v>52</v>
      </c>
      <c r="D59" s="160">
        <v>1</v>
      </c>
      <c r="E59" s="151">
        <v>40</v>
      </c>
      <c r="F59" s="152">
        <v>15</v>
      </c>
      <c r="G59" s="153">
        <f t="shared" si="0"/>
        <v>600</v>
      </c>
      <c r="H59" s="154">
        <v>4</v>
      </c>
      <c r="I59" s="153">
        <f t="shared" si="1"/>
        <v>160</v>
      </c>
      <c r="J59" s="155">
        <f t="shared" si="2"/>
        <v>760</v>
      </c>
      <c r="K59" s="156">
        <f t="shared" si="3"/>
        <v>19</v>
      </c>
      <c r="M59" s="157">
        <v>0</v>
      </c>
      <c r="N59" s="158">
        <v>0</v>
      </c>
      <c r="P59" s="356" t="s">
        <v>689</v>
      </c>
      <c r="Q59" s="159"/>
    </row>
    <row r="60" spans="1:17" ht="25.5">
      <c r="A60" s="147">
        <f t="shared" si="4"/>
        <v>48</v>
      </c>
      <c r="B60" s="162" t="s">
        <v>77</v>
      </c>
      <c r="C60" s="149" t="s">
        <v>52</v>
      </c>
      <c r="D60" s="160">
        <v>1</v>
      </c>
      <c r="E60" s="151">
        <v>10</v>
      </c>
      <c r="F60" s="152">
        <v>18.5</v>
      </c>
      <c r="G60" s="153">
        <f t="shared" si="0"/>
        <v>185</v>
      </c>
      <c r="H60" s="154">
        <v>3.5</v>
      </c>
      <c r="I60" s="153">
        <f t="shared" si="1"/>
        <v>35</v>
      </c>
      <c r="J60" s="155">
        <f t="shared" si="2"/>
        <v>220</v>
      </c>
      <c r="K60" s="156">
        <f t="shared" si="3"/>
        <v>22</v>
      </c>
      <c r="M60" s="157">
        <v>0</v>
      </c>
      <c r="N60" s="158">
        <v>0</v>
      </c>
      <c r="P60" s="356" t="s">
        <v>689</v>
      </c>
      <c r="Q60" s="159"/>
    </row>
    <row r="61" spans="1:17">
      <c r="A61" s="147">
        <f t="shared" si="4"/>
        <v>49</v>
      </c>
      <c r="B61" s="162" t="s">
        <v>78</v>
      </c>
      <c r="C61" s="149" t="s">
        <v>52</v>
      </c>
      <c r="D61" s="160">
        <v>1</v>
      </c>
      <c r="E61" s="151">
        <v>185</v>
      </c>
      <c r="F61" s="152">
        <v>8.5</v>
      </c>
      <c r="G61" s="153">
        <f t="shared" si="0"/>
        <v>1572.5</v>
      </c>
      <c r="H61" s="154">
        <v>2</v>
      </c>
      <c r="I61" s="153">
        <f t="shared" si="1"/>
        <v>370</v>
      </c>
      <c r="J61" s="155">
        <f t="shared" si="2"/>
        <v>1942.5</v>
      </c>
      <c r="K61" s="156">
        <f t="shared" si="3"/>
        <v>10.5</v>
      </c>
      <c r="M61" s="157">
        <v>0</v>
      </c>
      <c r="N61" s="157">
        <v>0</v>
      </c>
      <c r="P61" s="356" t="s">
        <v>689</v>
      </c>
      <c r="Q61" s="159"/>
    </row>
    <row r="62" spans="1:17" ht="25.5">
      <c r="A62" s="147">
        <f t="shared" si="4"/>
        <v>50</v>
      </c>
      <c r="B62" s="162" t="s">
        <v>79</v>
      </c>
      <c r="C62" s="149" t="s">
        <v>52</v>
      </c>
      <c r="D62" s="160">
        <v>1</v>
      </c>
      <c r="E62" s="151">
        <v>25</v>
      </c>
      <c r="F62" s="152">
        <v>8.5</v>
      </c>
      <c r="G62" s="153">
        <f t="shared" si="0"/>
        <v>212.5</v>
      </c>
      <c r="H62" s="154">
        <v>4</v>
      </c>
      <c r="I62" s="153">
        <f t="shared" si="1"/>
        <v>100</v>
      </c>
      <c r="J62" s="155">
        <f t="shared" si="2"/>
        <v>312.5</v>
      </c>
      <c r="K62" s="156">
        <f t="shared" si="3"/>
        <v>12.5</v>
      </c>
      <c r="M62" s="157">
        <v>0</v>
      </c>
      <c r="N62" s="158">
        <v>0</v>
      </c>
      <c r="P62" s="356" t="s">
        <v>689</v>
      </c>
      <c r="Q62" s="159"/>
    </row>
    <row r="63" spans="1:17">
      <c r="A63" s="147">
        <f t="shared" si="4"/>
        <v>51</v>
      </c>
      <c r="B63" s="162" t="s">
        <v>80</v>
      </c>
      <c r="C63" s="149" t="s">
        <v>52</v>
      </c>
      <c r="D63" s="160">
        <v>1</v>
      </c>
      <c r="E63" s="151">
        <v>5</v>
      </c>
      <c r="F63" s="152">
        <v>5</v>
      </c>
      <c r="G63" s="153">
        <f t="shared" si="0"/>
        <v>25</v>
      </c>
      <c r="H63" s="154">
        <v>3</v>
      </c>
      <c r="I63" s="153">
        <f t="shared" si="1"/>
        <v>15</v>
      </c>
      <c r="J63" s="155">
        <f t="shared" si="2"/>
        <v>40</v>
      </c>
      <c r="K63" s="156">
        <f t="shared" si="3"/>
        <v>8</v>
      </c>
      <c r="M63" s="157">
        <v>0</v>
      </c>
      <c r="N63" s="158">
        <v>0</v>
      </c>
      <c r="P63" s="356" t="s">
        <v>689</v>
      </c>
      <c r="Q63" s="159"/>
    </row>
    <row r="64" spans="1:17">
      <c r="A64" s="147">
        <f t="shared" si="4"/>
        <v>52</v>
      </c>
      <c r="B64" s="162" t="s">
        <v>81</v>
      </c>
      <c r="C64" s="149" t="s">
        <v>20</v>
      </c>
      <c r="D64" s="160">
        <v>1</v>
      </c>
      <c r="E64" s="151">
        <v>1800</v>
      </c>
      <c r="F64" s="152">
        <v>0.5</v>
      </c>
      <c r="G64" s="153">
        <f t="shared" si="0"/>
        <v>900</v>
      </c>
      <c r="H64" s="154">
        <v>0.25</v>
      </c>
      <c r="I64" s="153">
        <f t="shared" si="1"/>
        <v>450</v>
      </c>
      <c r="J64" s="155">
        <f t="shared" si="2"/>
        <v>1350</v>
      </c>
      <c r="K64" s="156">
        <f t="shared" si="3"/>
        <v>0.75</v>
      </c>
      <c r="M64" s="157">
        <v>0</v>
      </c>
      <c r="N64" s="158">
        <v>0</v>
      </c>
      <c r="P64" s="356" t="s">
        <v>689</v>
      </c>
      <c r="Q64" s="159"/>
    </row>
    <row r="65" spans="1:17" ht="25.5">
      <c r="A65" s="147">
        <f t="shared" si="4"/>
        <v>53</v>
      </c>
      <c r="B65" s="162" t="s">
        <v>82</v>
      </c>
      <c r="C65" s="149" t="s">
        <v>52</v>
      </c>
      <c r="D65" s="160">
        <v>1</v>
      </c>
      <c r="E65" s="166">
        <v>4</v>
      </c>
      <c r="F65" s="152">
        <v>65</v>
      </c>
      <c r="G65" s="153">
        <f t="shared" si="0"/>
        <v>260</v>
      </c>
      <c r="H65" s="154">
        <v>10</v>
      </c>
      <c r="I65" s="153">
        <f t="shared" si="1"/>
        <v>40</v>
      </c>
      <c r="J65" s="155">
        <f t="shared" si="2"/>
        <v>300</v>
      </c>
      <c r="K65" s="156">
        <f t="shared" si="3"/>
        <v>75</v>
      </c>
      <c r="M65" s="157">
        <v>0</v>
      </c>
      <c r="N65" s="158">
        <v>0</v>
      </c>
      <c r="P65" s="356" t="s">
        <v>689</v>
      </c>
      <c r="Q65" s="159"/>
    </row>
    <row r="66" spans="1:17" s="139" customFormat="1" ht="27.75" customHeight="1">
      <c r="A66" s="142"/>
      <c r="B66" s="597" t="s">
        <v>83</v>
      </c>
      <c r="C66" s="597"/>
      <c r="D66" s="164"/>
      <c r="E66" s="143"/>
      <c r="F66" s="142"/>
      <c r="G66" s="142"/>
      <c r="H66" s="142"/>
      <c r="I66" s="142"/>
      <c r="J66" s="142"/>
      <c r="K66" s="144"/>
      <c r="M66" s="165"/>
      <c r="N66" s="145"/>
      <c r="P66" s="146"/>
      <c r="Q66" s="146"/>
    </row>
    <row r="67" spans="1:17" ht="17.25" customHeight="1">
      <c r="A67" s="147">
        <f>A65+1</f>
        <v>54</v>
      </c>
      <c r="B67" s="598" t="s">
        <v>84</v>
      </c>
      <c r="C67" s="149" t="s">
        <v>20</v>
      </c>
      <c r="D67" s="150">
        <v>1</v>
      </c>
      <c r="E67" s="166">
        <v>1</v>
      </c>
      <c r="F67" s="528">
        <v>8250</v>
      </c>
      <c r="G67" s="525">
        <f>F67*E67</f>
        <v>8250</v>
      </c>
      <c r="H67" s="531">
        <v>500</v>
      </c>
      <c r="I67" s="525">
        <f>H67*E67</f>
        <v>500</v>
      </c>
      <c r="J67" s="525">
        <f>G67+I67</f>
        <v>8750</v>
      </c>
      <c r="K67" s="156">
        <f>J67/E67</f>
        <v>8750</v>
      </c>
      <c r="M67" s="157">
        <v>0</v>
      </c>
      <c r="N67" s="158">
        <v>0</v>
      </c>
      <c r="P67" s="159" t="s">
        <v>690</v>
      </c>
      <c r="Q67" s="159"/>
    </row>
    <row r="68" spans="1:17">
      <c r="A68" s="147">
        <f>A67+1</f>
        <v>55</v>
      </c>
      <c r="B68" s="162" t="s">
        <v>85</v>
      </c>
      <c r="C68" s="149" t="s">
        <v>20</v>
      </c>
      <c r="D68" s="150">
        <v>1</v>
      </c>
      <c r="E68" s="151">
        <v>1</v>
      </c>
      <c r="F68" s="529"/>
      <c r="G68" s="526"/>
      <c r="H68" s="532"/>
      <c r="I68" s="526"/>
      <c r="J68" s="526"/>
      <c r="K68" s="156">
        <f>J68/E68</f>
        <v>0</v>
      </c>
      <c r="M68" s="157">
        <v>0</v>
      </c>
      <c r="N68" s="158">
        <v>0</v>
      </c>
      <c r="P68" s="159" t="s">
        <v>690</v>
      </c>
      <c r="Q68" s="159"/>
    </row>
    <row r="69" spans="1:17" ht="18" customHeight="1">
      <c r="A69" s="147">
        <f>A68+1</f>
        <v>56</v>
      </c>
      <c r="B69" s="598" t="s">
        <v>86</v>
      </c>
      <c r="C69" s="149" t="s">
        <v>20</v>
      </c>
      <c r="D69" s="150">
        <v>1</v>
      </c>
      <c r="E69" s="166">
        <v>5</v>
      </c>
      <c r="F69" s="529"/>
      <c r="G69" s="526"/>
      <c r="H69" s="532"/>
      <c r="I69" s="526"/>
      <c r="J69" s="526"/>
      <c r="K69" s="156">
        <f>J69/E69</f>
        <v>0</v>
      </c>
      <c r="M69" s="157">
        <v>0</v>
      </c>
      <c r="N69" s="158">
        <v>0</v>
      </c>
      <c r="P69" s="159" t="s">
        <v>690</v>
      </c>
      <c r="Q69" s="159"/>
    </row>
    <row r="70" spans="1:17">
      <c r="A70" s="147">
        <f>A69+1</f>
        <v>57</v>
      </c>
      <c r="B70" s="162" t="s">
        <v>87</v>
      </c>
      <c r="C70" s="149" t="s">
        <v>52</v>
      </c>
      <c r="D70" s="150">
        <v>1</v>
      </c>
      <c r="E70" s="151">
        <v>1</v>
      </c>
      <c r="F70" s="530"/>
      <c r="G70" s="527"/>
      <c r="H70" s="533"/>
      <c r="I70" s="527"/>
      <c r="J70" s="527"/>
      <c r="K70" s="156">
        <f>J70/E70</f>
        <v>0</v>
      </c>
      <c r="M70" s="157">
        <v>0</v>
      </c>
      <c r="N70" s="158">
        <v>0</v>
      </c>
      <c r="P70" s="159" t="s">
        <v>691</v>
      </c>
      <c r="Q70" s="159"/>
    </row>
    <row r="71" spans="1:17" s="139" customFormat="1" ht="27.75" customHeight="1">
      <c r="A71" s="142"/>
      <c r="B71" s="597" t="s">
        <v>88</v>
      </c>
      <c r="C71" s="597"/>
      <c r="D71" s="164"/>
      <c r="E71" s="143"/>
      <c r="F71" s="142"/>
      <c r="G71" s="142"/>
      <c r="H71" s="142"/>
      <c r="I71" s="142"/>
      <c r="J71" s="142"/>
      <c r="K71" s="144"/>
      <c r="M71" s="165"/>
      <c r="N71" s="145"/>
      <c r="P71" s="146"/>
      <c r="Q71" s="146"/>
    </row>
    <row r="72" spans="1:17" ht="15.75" customHeight="1">
      <c r="A72" s="147">
        <f>A70+1</f>
        <v>58</v>
      </c>
      <c r="B72" s="598" t="s">
        <v>89</v>
      </c>
      <c r="C72" s="149" t="s">
        <v>20</v>
      </c>
      <c r="D72" s="150">
        <v>1</v>
      </c>
      <c r="E72" s="166">
        <v>1</v>
      </c>
      <c r="F72" s="528">
        <v>5750</v>
      </c>
      <c r="G72" s="525">
        <f>F72*E72</f>
        <v>5750</v>
      </c>
      <c r="H72" s="531">
        <v>450</v>
      </c>
      <c r="I72" s="525">
        <f>H72*E72</f>
        <v>450</v>
      </c>
      <c r="J72" s="525">
        <f>G72+I72</f>
        <v>6200</v>
      </c>
      <c r="K72" s="156">
        <f>J72/E72</f>
        <v>6200</v>
      </c>
      <c r="M72" s="157">
        <v>0</v>
      </c>
      <c r="N72" s="158">
        <v>0</v>
      </c>
      <c r="P72" s="159" t="s">
        <v>690</v>
      </c>
      <c r="Q72" s="159"/>
    </row>
    <row r="73" spans="1:17" ht="15.75" customHeight="1">
      <c r="A73" s="147">
        <f>A72+1</f>
        <v>59</v>
      </c>
      <c r="B73" s="598" t="s">
        <v>86</v>
      </c>
      <c r="C73" s="149" t="s">
        <v>20</v>
      </c>
      <c r="D73" s="150">
        <v>1</v>
      </c>
      <c r="E73" s="166">
        <v>3</v>
      </c>
      <c r="F73" s="529"/>
      <c r="G73" s="526"/>
      <c r="H73" s="532"/>
      <c r="I73" s="526"/>
      <c r="J73" s="526"/>
      <c r="K73" s="156">
        <f>J73/E73</f>
        <v>0</v>
      </c>
      <c r="M73" s="157">
        <v>0</v>
      </c>
      <c r="N73" s="158">
        <v>0</v>
      </c>
      <c r="P73" s="159" t="s">
        <v>690</v>
      </c>
      <c r="Q73" s="159"/>
    </row>
    <row r="74" spans="1:17">
      <c r="A74" s="147">
        <f>A73+1</f>
        <v>60</v>
      </c>
      <c r="B74" s="162" t="s">
        <v>90</v>
      </c>
      <c r="C74" s="149" t="s">
        <v>52</v>
      </c>
      <c r="D74" s="150">
        <v>1</v>
      </c>
      <c r="E74" s="151">
        <v>1</v>
      </c>
      <c r="F74" s="530"/>
      <c r="G74" s="527"/>
      <c r="H74" s="533"/>
      <c r="I74" s="527"/>
      <c r="J74" s="527"/>
      <c r="K74" s="156">
        <f>J74/E74</f>
        <v>0</v>
      </c>
      <c r="M74" s="157">
        <v>0</v>
      </c>
      <c r="N74" s="158">
        <v>0</v>
      </c>
      <c r="P74" s="159" t="s">
        <v>691</v>
      </c>
      <c r="Q74" s="159"/>
    </row>
    <row r="75" spans="1:17" s="139" customFormat="1" ht="27.75" customHeight="1">
      <c r="A75" s="142"/>
      <c r="B75" s="597" t="s">
        <v>91</v>
      </c>
      <c r="C75" s="597"/>
      <c r="D75" s="164"/>
      <c r="E75" s="143"/>
      <c r="F75" s="142"/>
      <c r="G75" s="142"/>
      <c r="H75" s="142"/>
      <c r="I75" s="142"/>
      <c r="J75" s="142"/>
      <c r="K75" s="144"/>
      <c r="M75" s="165"/>
      <c r="N75" s="145"/>
      <c r="P75" s="146"/>
      <c r="Q75" s="146"/>
    </row>
    <row r="76" spans="1:17" ht="18" customHeight="1">
      <c r="A76" s="147">
        <f>A74+1</f>
        <v>61</v>
      </c>
      <c r="B76" s="598" t="s">
        <v>86</v>
      </c>
      <c r="C76" s="149" t="s">
        <v>20</v>
      </c>
      <c r="D76" s="150">
        <v>1</v>
      </c>
      <c r="E76" s="166">
        <v>1</v>
      </c>
      <c r="F76" s="528">
        <v>2800</v>
      </c>
      <c r="G76" s="525">
        <f>F76*E76</f>
        <v>2800</v>
      </c>
      <c r="H76" s="531">
        <v>280</v>
      </c>
      <c r="I76" s="525">
        <f>H76*E76</f>
        <v>280</v>
      </c>
      <c r="J76" s="525">
        <f>G76+I76</f>
        <v>3080</v>
      </c>
      <c r="K76" s="156">
        <f t="shared" ref="K76:K81" si="5">J76/E76</f>
        <v>3080</v>
      </c>
      <c r="M76" s="157">
        <v>0</v>
      </c>
      <c r="N76" s="158">
        <v>0</v>
      </c>
      <c r="P76" s="159" t="s">
        <v>690</v>
      </c>
      <c r="Q76" s="159"/>
    </row>
    <row r="77" spans="1:17">
      <c r="A77" s="147">
        <f>A76+1</f>
        <v>62</v>
      </c>
      <c r="B77" s="162" t="s">
        <v>92</v>
      </c>
      <c r="C77" s="149" t="s">
        <v>20</v>
      </c>
      <c r="D77" s="150">
        <v>1</v>
      </c>
      <c r="E77" s="151">
        <v>2</v>
      </c>
      <c r="F77" s="529"/>
      <c r="G77" s="526"/>
      <c r="H77" s="532"/>
      <c r="I77" s="526"/>
      <c r="J77" s="526"/>
      <c r="K77" s="156">
        <f t="shared" si="5"/>
        <v>0</v>
      </c>
      <c r="M77" s="157">
        <v>0</v>
      </c>
      <c r="N77" s="158">
        <v>0</v>
      </c>
      <c r="P77" s="159" t="s">
        <v>690</v>
      </c>
      <c r="Q77" s="159"/>
    </row>
    <row r="78" spans="1:17">
      <c r="A78" s="147">
        <f>A77+1</f>
        <v>63</v>
      </c>
      <c r="B78" s="162" t="s">
        <v>93</v>
      </c>
      <c r="C78" s="149" t="s">
        <v>20</v>
      </c>
      <c r="D78" s="150">
        <v>1</v>
      </c>
      <c r="E78" s="151">
        <v>3</v>
      </c>
      <c r="F78" s="529"/>
      <c r="G78" s="526"/>
      <c r="H78" s="532"/>
      <c r="I78" s="526"/>
      <c r="J78" s="526"/>
      <c r="K78" s="156">
        <f t="shared" si="5"/>
        <v>0</v>
      </c>
      <c r="M78" s="157">
        <v>0</v>
      </c>
      <c r="N78" s="158">
        <v>0</v>
      </c>
      <c r="P78" s="159" t="s">
        <v>690</v>
      </c>
      <c r="Q78" s="159"/>
    </row>
    <row r="79" spans="1:17">
      <c r="A79" s="147">
        <f>A78+1</f>
        <v>64</v>
      </c>
      <c r="B79" s="162" t="s">
        <v>94</v>
      </c>
      <c r="C79" s="149" t="s">
        <v>20</v>
      </c>
      <c r="D79" s="150">
        <v>1</v>
      </c>
      <c r="E79" s="151">
        <v>1</v>
      </c>
      <c r="F79" s="529"/>
      <c r="G79" s="526"/>
      <c r="H79" s="532"/>
      <c r="I79" s="526"/>
      <c r="J79" s="526"/>
      <c r="K79" s="156">
        <f t="shared" si="5"/>
        <v>0</v>
      </c>
      <c r="M79" s="157">
        <v>0</v>
      </c>
      <c r="N79" s="158">
        <v>0</v>
      </c>
      <c r="P79" s="159" t="s">
        <v>690</v>
      </c>
      <c r="Q79" s="159"/>
    </row>
    <row r="80" spans="1:17">
      <c r="A80" s="147">
        <f>A79+1</f>
        <v>65</v>
      </c>
      <c r="B80" s="162" t="s">
        <v>95</v>
      </c>
      <c r="C80" s="149" t="s">
        <v>20</v>
      </c>
      <c r="D80" s="150">
        <v>1</v>
      </c>
      <c r="E80" s="151">
        <v>3</v>
      </c>
      <c r="F80" s="529"/>
      <c r="G80" s="526"/>
      <c r="H80" s="532"/>
      <c r="I80" s="526"/>
      <c r="J80" s="526"/>
      <c r="K80" s="156">
        <f t="shared" si="5"/>
        <v>0</v>
      </c>
      <c r="M80" s="157">
        <v>0</v>
      </c>
      <c r="N80" s="158">
        <v>0</v>
      </c>
      <c r="P80" s="159" t="s">
        <v>690</v>
      </c>
      <c r="Q80" s="159"/>
    </row>
    <row r="81" spans="1:17">
      <c r="A81" s="147">
        <f>A80+1</f>
        <v>66</v>
      </c>
      <c r="B81" s="162" t="s">
        <v>96</v>
      </c>
      <c r="C81" s="149" t="s">
        <v>52</v>
      </c>
      <c r="D81" s="150">
        <v>1</v>
      </c>
      <c r="E81" s="151">
        <v>1</v>
      </c>
      <c r="F81" s="530"/>
      <c r="G81" s="527"/>
      <c r="H81" s="533"/>
      <c r="I81" s="527"/>
      <c r="J81" s="527"/>
      <c r="K81" s="156">
        <f t="shared" si="5"/>
        <v>0</v>
      </c>
      <c r="M81" s="157">
        <v>0</v>
      </c>
      <c r="N81" s="158">
        <v>0</v>
      </c>
      <c r="P81" s="159" t="s">
        <v>691</v>
      </c>
      <c r="Q81" s="159"/>
    </row>
    <row r="82" spans="1:17" s="139" customFormat="1" ht="27.75" customHeight="1">
      <c r="A82" s="142"/>
      <c r="B82" s="597" t="s">
        <v>97</v>
      </c>
      <c r="C82" s="597"/>
      <c r="D82" s="164"/>
      <c r="E82" s="143"/>
      <c r="F82" s="142"/>
      <c r="G82" s="142"/>
      <c r="H82" s="142"/>
      <c r="I82" s="142"/>
      <c r="J82" s="142"/>
      <c r="K82" s="144"/>
      <c r="M82" s="165"/>
      <c r="N82" s="145"/>
      <c r="P82" s="146"/>
      <c r="Q82" s="146"/>
    </row>
    <row r="83" spans="1:17" ht="14.25" customHeight="1">
      <c r="A83" s="147">
        <f>A81+1</f>
        <v>67</v>
      </c>
      <c r="B83" s="598" t="s">
        <v>86</v>
      </c>
      <c r="C83" s="149" t="s">
        <v>20</v>
      </c>
      <c r="D83" s="150">
        <v>1</v>
      </c>
      <c r="E83" s="166">
        <v>1</v>
      </c>
      <c r="F83" s="528">
        <v>2850</v>
      </c>
      <c r="G83" s="525">
        <f>F83*E83</f>
        <v>2850</v>
      </c>
      <c r="H83" s="531">
        <v>300</v>
      </c>
      <c r="I83" s="525">
        <f>H83*E83</f>
        <v>300</v>
      </c>
      <c r="J83" s="525">
        <f>G83+I83</f>
        <v>3150</v>
      </c>
      <c r="K83" s="156">
        <f t="shared" ref="K83:K89" si="6">J83/E83</f>
        <v>3150</v>
      </c>
      <c r="M83" s="157">
        <v>0</v>
      </c>
      <c r="N83" s="158">
        <v>0</v>
      </c>
      <c r="P83" s="159" t="s">
        <v>690</v>
      </c>
      <c r="Q83" s="159"/>
    </row>
    <row r="84" spans="1:17" ht="14.25" customHeight="1">
      <c r="A84" s="147">
        <f t="shared" ref="A84:A89" si="7">A83+1</f>
        <v>68</v>
      </c>
      <c r="B84" s="598" t="s">
        <v>98</v>
      </c>
      <c r="C84" s="149" t="s">
        <v>20</v>
      </c>
      <c r="D84" s="150">
        <v>1</v>
      </c>
      <c r="E84" s="166">
        <v>2</v>
      </c>
      <c r="F84" s="529"/>
      <c r="G84" s="526"/>
      <c r="H84" s="532"/>
      <c r="I84" s="526"/>
      <c r="J84" s="526"/>
      <c r="K84" s="156">
        <f t="shared" si="6"/>
        <v>0</v>
      </c>
      <c r="M84" s="157">
        <v>0</v>
      </c>
      <c r="N84" s="158">
        <v>0</v>
      </c>
      <c r="P84" s="159" t="s">
        <v>690</v>
      </c>
      <c r="Q84" s="159"/>
    </row>
    <row r="85" spans="1:17">
      <c r="A85" s="147">
        <f t="shared" si="7"/>
        <v>69</v>
      </c>
      <c r="B85" s="598" t="s">
        <v>99</v>
      </c>
      <c r="C85" s="149" t="s">
        <v>20</v>
      </c>
      <c r="D85" s="150">
        <v>1</v>
      </c>
      <c r="E85" s="166">
        <v>2</v>
      </c>
      <c r="F85" s="529"/>
      <c r="G85" s="526"/>
      <c r="H85" s="532"/>
      <c r="I85" s="526"/>
      <c r="J85" s="526"/>
      <c r="K85" s="156">
        <f t="shared" si="6"/>
        <v>0</v>
      </c>
      <c r="M85" s="157">
        <v>0</v>
      </c>
      <c r="N85" s="158">
        <v>0</v>
      </c>
      <c r="P85" s="159" t="s">
        <v>690</v>
      </c>
      <c r="Q85" s="159"/>
    </row>
    <row r="86" spans="1:17">
      <c r="A86" s="147">
        <f t="shared" si="7"/>
        <v>70</v>
      </c>
      <c r="B86" s="598" t="s">
        <v>94</v>
      </c>
      <c r="C86" s="149" t="s">
        <v>20</v>
      </c>
      <c r="D86" s="150">
        <v>1</v>
      </c>
      <c r="E86" s="166">
        <v>2</v>
      </c>
      <c r="F86" s="529"/>
      <c r="G86" s="526"/>
      <c r="H86" s="532"/>
      <c r="I86" s="526"/>
      <c r="J86" s="526"/>
      <c r="K86" s="156">
        <f t="shared" si="6"/>
        <v>0</v>
      </c>
      <c r="M86" s="157">
        <v>0</v>
      </c>
      <c r="N86" s="158">
        <v>0</v>
      </c>
      <c r="P86" s="159" t="s">
        <v>690</v>
      </c>
      <c r="Q86" s="159"/>
    </row>
    <row r="87" spans="1:17">
      <c r="A87" s="147">
        <f t="shared" si="7"/>
        <v>71</v>
      </c>
      <c r="B87" s="598" t="s">
        <v>95</v>
      </c>
      <c r="C87" s="149" t="s">
        <v>20</v>
      </c>
      <c r="D87" s="150">
        <v>1</v>
      </c>
      <c r="E87" s="166">
        <v>1</v>
      </c>
      <c r="F87" s="529"/>
      <c r="G87" s="526"/>
      <c r="H87" s="532"/>
      <c r="I87" s="526"/>
      <c r="J87" s="526"/>
      <c r="K87" s="156">
        <f t="shared" si="6"/>
        <v>0</v>
      </c>
      <c r="M87" s="157">
        <v>0</v>
      </c>
      <c r="N87" s="158">
        <v>0</v>
      </c>
      <c r="P87" s="159" t="s">
        <v>690</v>
      </c>
      <c r="Q87" s="159"/>
    </row>
    <row r="88" spans="1:17">
      <c r="A88" s="147">
        <f t="shared" si="7"/>
        <v>72</v>
      </c>
      <c r="B88" s="598" t="s">
        <v>100</v>
      </c>
      <c r="C88" s="149" t="s">
        <v>20</v>
      </c>
      <c r="D88" s="150">
        <v>1</v>
      </c>
      <c r="E88" s="166">
        <v>1</v>
      </c>
      <c r="F88" s="529"/>
      <c r="G88" s="526"/>
      <c r="H88" s="532"/>
      <c r="I88" s="526"/>
      <c r="J88" s="526"/>
      <c r="K88" s="156">
        <f t="shared" si="6"/>
        <v>0</v>
      </c>
      <c r="M88" s="157">
        <v>0</v>
      </c>
      <c r="N88" s="158">
        <v>0</v>
      </c>
      <c r="P88" s="159" t="s">
        <v>690</v>
      </c>
      <c r="Q88" s="159"/>
    </row>
    <row r="89" spans="1:17">
      <c r="A89" s="147">
        <f t="shared" si="7"/>
        <v>73</v>
      </c>
      <c r="B89" s="598" t="s">
        <v>101</v>
      </c>
      <c r="C89" s="149" t="s">
        <v>52</v>
      </c>
      <c r="D89" s="150">
        <v>1</v>
      </c>
      <c r="E89" s="166">
        <v>1</v>
      </c>
      <c r="F89" s="530"/>
      <c r="G89" s="527"/>
      <c r="H89" s="533"/>
      <c r="I89" s="527"/>
      <c r="J89" s="527"/>
      <c r="K89" s="156">
        <f t="shared" si="6"/>
        <v>0</v>
      </c>
      <c r="M89" s="157">
        <v>0</v>
      </c>
      <c r="N89" s="158">
        <v>0</v>
      </c>
      <c r="P89" s="159" t="s">
        <v>691</v>
      </c>
      <c r="Q89" s="159"/>
    </row>
    <row r="90" spans="1:17" s="139" customFormat="1" ht="27.75" customHeight="1">
      <c r="A90" s="142"/>
      <c r="B90" s="597" t="s">
        <v>102</v>
      </c>
      <c r="C90" s="597"/>
      <c r="D90" s="164"/>
      <c r="E90" s="143"/>
      <c r="F90" s="142"/>
      <c r="G90" s="142"/>
      <c r="H90" s="142"/>
      <c r="I90" s="142"/>
      <c r="J90" s="142"/>
      <c r="K90" s="144"/>
      <c r="M90" s="165"/>
      <c r="N90" s="145"/>
      <c r="P90" s="146"/>
      <c r="Q90" s="146"/>
    </row>
    <row r="91" spans="1:17" ht="18" customHeight="1">
      <c r="A91" s="147">
        <f>A89+1</f>
        <v>74</v>
      </c>
      <c r="B91" s="598" t="s">
        <v>86</v>
      </c>
      <c r="C91" s="149" t="s">
        <v>20</v>
      </c>
      <c r="D91" s="150">
        <v>1</v>
      </c>
      <c r="E91" s="166">
        <v>1</v>
      </c>
      <c r="F91" s="528">
        <v>2750</v>
      </c>
      <c r="G91" s="525">
        <f>F91*E91</f>
        <v>2750</v>
      </c>
      <c r="H91" s="531">
        <v>350</v>
      </c>
      <c r="I91" s="525">
        <f>H91*E91</f>
        <v>350</v>
      </c>
      <c r="J91" s="525">
        <f>G91+I91</f>
        <v>3100</v>
      </c>
      <c r="K91" s="156">
        <f t="shared" ref="K91:K98" si="8">J91/E91</f>
        <v>3100</v>
      </c>
      <c r="M91" s="157">
        <v>0</v>
      </c>
      <c r="N91" s="158">
        <v>0</v>
      </c>
      <c r="P91" s="159" t="s">
        <v>690</v>
      </c>
      <c r="Q91" s="159"/>
    </row>
    <row r="92" spans="1:17">
      <c r="A92" s="147">
        <f t="shared" ref="A92:A98" si="9">A91+1</f>
        <v>75</v>
      </c>
      <c r="B92" s="598" t="s">
        <v>85</v>
      </c>
      <c r="C92" s="149" t="s">
        <v>20</v>
      </c>
      <c r="D92" s="150">
        <v>1</v>
      </c>
      <c r="E92" s="166">
        <v>1</v>
      </c>
      <c r="F92" s="529"/>
      <c r="G92" s="526"/>
      <c r="H92" s="532"/>
      <c r="I92" s="526"/>
      <c r="J92" s="526"/>
      <c r="K92" s="156">
        <f t="shared" si="8"/>
        <v>0</v>
      </c>
      <c r="M92" s="157">
        <v>0</v>
      </c>
      <c r="N92" s="158">
        <v>0</v>
      </c>
      <c r="P92" s="159" t="s">
        <v>690</v>
      </c>
      <c r="Q92" s="159"/>
    </row>
    <row r="93" spans="1:17">
      <c r="A93" s="147">
        <f t="shared" si="9"/>
        <v>76</v>
      </c>
      <c r="B93" s="598" t="s">
        <v>98</v>
      </c>
      <c r="C93" s="149" t="s">
        <v>20</v>
      </c>
      <c r="D93" s="150">
        <v>1</v>
      </c>
      <c r="E93" s="166">
        <v>1</v>
      </c>
      <c r="F93" s="529"/>
      <c r="G93" s="526"/>
      <c r="H93" s="532"/>
      <c r="I93" s="526"/>
      <c r="J93" s="526"/>
      <c r="K93" s="156">
        <f t="shared" si="8"/>
        <v>0</v>
      </c>
      <c r="M93" s="157">
        <v>0</v>
      </c>
      <c r="N93" s="158">
        <v>0</v>
      </c>
      <c r="P93" s="159" t="s">
        <v>690</v>
      </c>
      <c r="Q93" s="159"/>
    </row>
    <row r="94" spans="1:17" ht="14.25" customHeight="1">
      <c r="A94" s="147">
        <f t="shared" si="9"/>
        <v>77</v>
      </c>
      <c r="B94" s="598" t="s">
        <v>93</v>
      </c>
      <c r="C94" s="149" t="s">
        <v>20</v>
      </c>
      <c r="D94" s="150">
        <v>1</v>
      </c>
      <c r="E94" s="166">
        <v>1</v>
      </c>
      <c r="F94" s="529"/>
      <c r="G94" s="526"/>
      <c r="H94" s="532"/>
      <c r="I94" s="526"/>
      <c r="J94" s="526"/>
      <c r="K94" s="156">
        <f t="shared" si="8"/>
        <v>0</v>
      </c>
      <c r="M94" s="157">
        <v>0</v>
      </c>
      <c r="N94" s="158">
        <v>0</v>
      </c>
      <c r="P94" s="159" t="s">
        <v>690</v>
      </c>
      <c r="Q94" s="159"/>
    </row>
    <row r="95" spans="1:17" ht="17.25" customHeight="1">
      <c r="A95" s="147">
        <f t="shared" si="9"/>
        <v>78</v>
      </c>
      <c r="B95" s="598" t="s">
        <v>103</v>
      </c>
      <c r="C95" s="149" t="s">
        <v>20</v>
      </c>
      <c r="D95" s="150">
        <v>1</v>
      </c>
      <c r="E95" s="166">
        <v>1</v>
      </c>
      <c r="F95" s="529"/>
      <c r="G95" s="526"/>
      <c r="H95" s="532"/>
      <c r="I95" s="526"/>
      <c r="J95" s="526"/>
      <c r="K95" s="156">
        <f t="shared" si="8"/>
        <v>0</v>
      </c>
      <c r="M95" s="157">
        <v>0</v>
      </c>
      <c r="N95" s="158">
        <v>0</v>
      </c>
      <c r="P95" s="159" t="s">
        <v>690</v>
      </c>
      <c r="Q95" s="159"/>
    </row>
    <row r="96" spans="1:17" ht="17.25" customHeight="1">
      <c r="A96" s="147">
        <f t="shared" si="9"/>
        <v>79</v>
      </c>
      <c r="B96" s="598" t="s">
        <v>104</v>
      </c>
      <c r="C96" s="149" t="s">
        <v>20</v>
      </c>
      <c r="D96" s="150">
        <v>1</v>
      </c>
      <c r="E96" s="166">
        <v>1</v>
      </c>
      <c r="F96" s="529"/>
      <c r="G96" s="526"/>
      <c r="H96" s="532"/>
      <c r="I96" s="526"/>
      <c r="J96" s="526"/>
      <c r="K96" s="156">
        <f t="shared" si="8"/>
        <v>0</v>
      </c>
      <c r="M96" s="157">
        <v>0</v>
      </c>
      <c r="N96" s="158">
        <v>0</v>
      </c>
      <c r="P96" s="159" t="s">
        <v>690</v>
      </c>
      <c r="Q96" s="159"/>
    </row>
    <row r="97" spans="1:17" ht="17.25" customHeight="1">
      <c r="A97" s="147">
        <f t="shared" si="9"/>
        <v>80</v>
      </c>
      <c r="B97" s="598" t="s">
        <v>105</v>
      </c>
      <c r="C97" s="149" t="s">
        <v>20</v>
      </c>
      <c r="D97" s="150">
        <v>1</v>
      </c>
      <c r="E97" s="166">
        <v>1</v>
      </c>
      <c r="F97" s="529"/>
      <c r="G97" s="526"/>
      <c r="H97" s="532"/>
      <c r="I97" s="526"/>
      <c r="J97" s="526"/>
      <c r="K97" s="156">
        <f t="shared" si="8"/>
        <v>0</v>
      </c>
      <c r="M97" s="157">
        <v>0</v>
      </c>
      <c r="N97" s="158">
        <v>0</v>
      </c>
      <c r="P97" s="159" t="s">
        <v>690</v>
      </c>
      <c r="Q97" s="159"/>
    </row>
    <row r="98" spans="1:17">
      <c r="A98" s="147">
        <f t="shared" si="9"/>
        <v>81</v>
      </c>
      <c r="B98" s="598" t="s">
        <v>87</v>
      </c>
      <c r="C98" s="149" t="s">
        <v>52</v>
      </c>
      <c r="D98" s="150">
        <v>1</v>
      </c>
      <c r="E98" s="166">
        <v>1</v>
      </c>
      <c r="F98" s="530"/>
      <c r="G98" s="527"/>
      <c r="H98" s="533"/>
      <c r="I98" s="527"/>
      <c r="J98" s="527"/>
      <c r="K98" s="156">
        <f t="shared" si="8"/>
        <v>0</v>
      </c>
      <c r="M98" s="157">
        <v>0</v>
      </c>
      <c r="N98" s="158">
        <v>0</v>
      </c>
      <c r="P98" s="159" t="s">
        <v>691</v>
      </c>
      <c r="Q98" s="159"/>
    </row>
    <row r="99" spans="1:17" s="139" customFormat="1" ht="27.75" customHeight="1">
      <c r="A99" s="142"/>
      <c r="B99" s="163" t="s">
        <v>106</v>
      </c>
      <c r="C99" s="163"/>
      <c r="D99" s="164"/>
      <c r="E99" s="143"/>
      <c r="F99" s="142"/>
      <c r="G99" s="142"/>
      <c r="H99" s="142"/>
      <c r="I99" s="142"/>
      <c r="J99" s="142"/>
      <c r="K99" s="144"/>
      <c r="M99" s="165"/>
      <c r="N99" s="145"/>
      <c r="P99" s="146"/>
      <c r="Q99" s="146"/>
    </row>
    <row r="100" spans="1:17">
      <c r="A100" s="147">
        <f>A98+1</f>
        <v>82</v>
      </c>
      <c r="B100" s="162" t="s">
        <v>107</v>
      </c>
      <c r="C100" s="149" t="s">
        <v>20</v>
      </c>
      <c r="D100" s="150">
        <v>1</v>
      </c>
      <c r="E100" s="151">
        <v>1</v>
      </c>
      <c r="F100" s="528">
        <v>150</v>
      </c>
      <c r="G100" s="525">
        <f>F100*E100</f>
        <v>150</v>
      </c>
      <c r="H100" s="531">
        <v>25</v>
      </c>
      <c r="I100" s="525">
        <f>H100*E100</f>
        <v>25</v>
      </c>
      <c r="J100" s="525">
        <f>G100+I100</f>
        <v>175</v>
      </c>
      <c r="K100" s="156">
        <f>J100/E100</f>
        <v>175</v>
      </c>
      <c r="M100" s="157">
        <v>0</v>
      </c>
      <c r="N100" s="158">
        <v>0</v>
      </c>
      <c r="P100" s="159" t="s">
        <v>690</v>
      </c>
      <c r="Q100" s="159"/>
    </row>
    <row r="101" spans="1:17">
      <c r="A101" s="147">
        <f>A100+1</f>
        <v>83</v>
      </c>
      <c r="B101" s="162" t="s">
        <v>108</v>
      </c>
      <c r="C101" s="149" t="s">
        <v>20</v>
      </c>
      <c r="D101" s="150">
        <v>1</v>
      </c>
      <c r="E101" s="151">
        <v>9</v>
      </c>
      <c r="F101" s="529"/>
      <c r="G101" s="526"/>
      <c r="H101" s="532"/>
      <c r="I101" s="526"/>
      <c r="J101" s="526"/>
      <c r="K101" s="156">
        <f>J101/E101</f>
        <v>0</v>
      </c>
      <c r="M101" s="157">
        <v>0</v>
      </c>
      <c r="N101" s="158">
        <v>0</v>
      </c>
      <c r="P101" s="159" t="s">
        <v>690</v>
      </c>
      <c r="Q101" s="159"/>
    </row>
    <row r="102" spans="1:17">
      <c r="A102" s="147">
        <f>A101+1</f>
        <v>84</v>
      </c>
      <c r="B102" s="162" t="s">
        <v>96</v>
      </c>
      <c r="C102" s="149" t="s">
        <v>52</v>
      </c>
      <c r="D102" s="150">
        <v>1</v>
      </c>
      <c r="E102" s="151">
        <v>1</v>
      </c>
      <c r="F102" s="530"/>
      <c r="G102" s="527"/>
      <c r="H102" s="533"/>
      <c r="I102" s="527"/>
      <c r="J102" s="527"/>
      <c r="K102" s="156">
        <f>J102/E102</f>
        <v>0</v>
      </c>
      <c r="M102" s="157">
        <v>0</v>
      </c>
      <c r="N102" s="158">
        <v>0</v>
      </c>
      <c r="P102" s="159" t="s">
        <v>688</v>
      </c>
      <c r="Q102" s="159"/>
    </row>
    <row r="103" spans="1:17" s="139" customFormat="1" ht="27.75" customHeight="1">
      <c r="A103" s="142"/>
      <c r="B103" s="163" t="s">
        <v>109</v>
      </c>
      <c r="C103" s="163"/>
      <c r="D103" s="164"/>
      <c r="E103" s="143"/>
      <c r="F103" s="142"/>
      <c r="G103" s="142"/>
      <c r="H103" s="142"/>
      <c r="I103" s="142"/>
      <c r="J103" s="142"/>
      <c r="K103" s="144"/>
      <c r="M103" s="165"/>
      <c r="N103" s="145"/>
      <c r="P103" s="146"/>
      <c r="Q103" s="146"/>
    </row>
    <row r="104" spans="1:17">
      <c r="A104" s="147">
        <f>A102+1</f>
        <v>85</v>
      </c>
      <c r="B104" s="162" t="s">
        <v>107</v>
      </c>
      <c r="C104" s="149" t="s">
        <v>20</v>
      </c>
      <c r="D104" s="150">
        <v>1</v>
      </c>
      <c r="E104" s="151">
        <v>1</v>
      </c>
      <c r="F104" s="528">
        <v>150</v>
      </c>
      <c r="G104" s="525">
        <f>F104*E104</f>
        <v>150</v>
      </c>
      <c r="H104" s="531">
        <v>25</v>
      </c>
      <c r="I104" s="525">
        <f>H104*E104</f>
        <v>25</v>
      </c>
      <c r="J104" s="525">
        <f>G104+I104</f>
        <v>175</v>
      </c>
      <c r="K104" s="156">
        <f>J104/E104</f>
        <v>175</v>
      </c>
      <c r="M104" s="157">
        <v>0</v>
      </c>
      <c r="N104" s="158">
        <v>0</v>
      </c>
      <c r="P104" s="159" t="s">
        <v>690</v>
      </c>
      <c r="Q104" s="159"/>
    </row>
    <row r="105" spans="1:17">
      <c r="A105" s="147">
        <f>A104+1</f>
        <v>86</v>
      </c>
      <c r="B105" s="162" t="s">
        <v>108</v>
      </c>
      <c r="C105" s="149" t="s">
        <v>20</v>
      </c>
      <c r="D105" s="150">
        <v>1</v>
      </c>
      <c r="E105" s="151">
        <v>9</v>
      </c>
      <c r="F105" s="529"/>
      <c r="G105" s="526"/>
      <c r="H105" s="532"/>
      <c r="I105" s="526"/>
      <c r="J105" s="526"/>
      <c r="K105" s="156">
        <f>J105/E105</f>
        <v>0</v>
      </c>
      <c r="M105" s="157">
        <v>0</v>
      </c>
      <c r="N105" s="158">
        <v>0</v>
      </c>
      <c r="P105" s="159" t="s">
        <v>690</v>
      </c>
      <c r="Q105" s="159"/>
    </row>
    <row r="106" spans="1:17">
      <c r="A106" s="147">
        <f>A105+1</f>
        <v>87</v>
      </c>
      <c r="B106" s="162" t="s">
        <v>96</v>
      </c>
      <c r="C106" s="149" t="s">
        <v>52</v>
      </c>
      <c r="D106" s="150">
        <v>1</v>
      </c>
      <c r="E106" s="151">
        <v>1</v>
      </c>
      <c r="F106" s="530"/>
      <c r="G106" s="527"/>
      <c r="H106" s="533"/>
      <c r="I106" s="527"/>
      <c r="J106" s="527"/>
      <c r="K106" s="156">
        <f>J106/E106</f>
        <v>0</v>
      </c>
      <c r="M106" s="157">
        <v>0</v>
      </c>
      <c r="N106" s="158">
        <v>0</v>
      </c>
      <c r="P106" s="159" t="s">
        <v>691</v>
      </c>
      <c r="Q106" s="159"/>
    </row>
    <row r="107" spans="1:17" s="139" customFormat="1" ht="27.75" customHeight="1">
      <c r="A107" s="142"/>
      <c r="B107" s="163" t="s">
        <v>110</v>
      </c>
      <c r="C107" s="163"/>
      <c r="D107" s="164"/>
      <c r="E107" s="143"/>
      <c r="F107" s="142"/>
      <c r="G107" s="142"/>
      <c r="H107" s="142"/>
      <c r="I107" s="142"/>
      <c r="J107" s="142"/>
      <c r="K107" s="144"/>
      <c r="M107" s="165"/>
      <c r="N107" s="145"/>
      <c r="P107" s="146"/>
      <c r="Q107" s="146"/>
    </row>
    <row r="108" spans="1:17">
      <c r="A108" s="147">
        <f>A106+1</f>
        <v>88</v>
      </c>
      <c r="B108" s="162" t="s">
        <v>111</v>
      </c>
      <c r="C108" s="149" t="s">
        <v>20</v>
      </c>
      <c r="D108" s="150">
        <v>1</v>
      </c>
      <c r="E108" s="151">
        <v>1</v>
      </c>
      <c r="F108" s="528">
        <v>1250</v>
      </c>
      <c r="G108" s="525">
        <f>F108*E108</f>
        <v>1250</v>
      </c>
      <c r="H108" s="531">
        <v>150</v>
      </c>
      <c r="I108" s="525">
        <f>H108*E108</f>
        <v>150</v>
      </c>
      <c r="J108" s="525">
        <f>G108+I108</f>
        <v>1400</v>
      </c>
      <c r="K108" s="156">
        <f t="shared" ref="K108:K115" si="10">J108/E108</f>
        <v>1400</v>
      </c>
      <c r="M108" s="157">
        <v>0</v>
      </c>
      <c r="N108" s="158">
        <v>0</v>
      </c>
      <c r="P108" s="159" t="s">
        <v>690</v>
      </c>
      <c r="Q108" s="159"/>
    </row>
    <row r="109" spans="1:17">
      <c r="A109" s="147">
        <f t="shared" ref="A109:A115" si="11">A108+1</f>
        <v>89</v>
      </c>
      <c r="B109" s="162" t="s">
        <v>107</v>
      </c>
      <c r="C109" s="149" t="s">
        <v>20</v>
      </c>
      <c r="D109" s="150">
        <v>1</v>
      </c>
      <c r="E109" s="151">
        <v>1</v>
      </c>
      <c r="F109" s="529"/>
      <c r="G109" s="526"/>
      <c r="H109" s="532"/>
      <c r="I109" s="526"/>
      <c r="J109" s="526"/>
      <c r="K109" s="156">
        <f t="shared" si="10"/>
        <v>0</v>
      </c>
      <c r="M109" s="157">
        <v>0</v>
      </c>
      <c r="N109" s="158">
        <v>0</v>
      </c>
      <c r="P109" s="159" t="s">
        <v>690</v>
      </c>
      <c r="Q109" s="159"/>
    </row>
    <row r="110" spans="1:17">
      <c r="A110" s="147">
        <f t="shared" si="11"/>
        <v>90</v>
      </c>
      <c r="B110" s="162" t="s">
        <v>112</v>
      </c>
      <c r="C110" s="149" t="s">
        <v>20</v>
      </c>
      <c r="D110" s="150">
        <v>1</v>
      </c>
      <c r="E110" s="151">
        <v>1</v>
      </c>
      <c r="F110" s="529"/>
      <c r="G110" s="526"/>
      <c r="H110" s="532"/>
      <c r="I110" s="526"/>
      <c r="J110" s="526"/>
      <c r="K110" s="156">
        <f t="shared" si="10"/>
        <v>0</v>
      </c>
      <c r="M110" s="157">
        <v>0</v>
      </c>
      <c r="N110" s="158">
        <v>0</v>
      </c>
      <c r="P110" s="159" t="s">
        <v>690</v>
      </c>
      <c r="Q110" s="159"/>
    </row>
    <row r="111" spans="1:17">
      <c r="A111" s="147">
        <f t="shared" si="11"/>
        <v>91</v>
      </c>
      <c r="B111" s="162" t="s">
        <v>108</v>
      </c>
      <c r="C111" s="149" t="s">
        <v>20</v>
      </c>
      <c r="D111" s="150">
        <v>1</v>
      </c>
      <c r="E111" s="151">
        <v>7</v>
      </c>
      <c r="F111" s="529"/>
      <c r="G111" s="526"/>
      <c r="H111" s="532"/>
      <c r="I111" s="526"/>
      <c r="J111" s="526"/>
      <c r="K111" s="156">
        <f t="shared" si="10"/>
        <v>0</v>
      </c>
      <c r="M111" s="157">
        <v>0</v>
      </c>
      <c r="N111" s="158">
        <v>0</v>
      </c>
      <c r="P111" s="159" t="s">
        <v>690</v>
      </c>
      <c r="Q111" s="159"/>
    </row>
    <row r="112" spans="1:17">
      <c r="A112" s="147">
        <f t="shared" si="11"/>
        <v>92</v>
      </c>
      <c r="B112" s="162" t="s">
        <v>113</v>
      </c>
      <c r="C112" s="149" t="s">
        <v>20</v>
      </c>
      <c r="D112" s="150">
        <v>1</v>
      </c>
      <c r="E112" s="151">
        <v>1</v>
      </c>
      <c r="F112" s="529"/>
      <c r="G112" s="526"/>
      <c r="H112" s="532"/>
      <c r="I112" s="526"/>
      <c r="J112" s="526"/>
      <c r="K112" s="156">
        <f t="shared" si="10"/>
        <v>0</v>
      </c>
      <c r="M112" s="157">
        <v>0</v>
      </c>
      <c r="N112" s="158">
        <v>0</v>
      </c>
      <c r="P112" s="159" t="s">
        <v>690</v>
      </c>
      <c r="Q112" s="159"/>
    </row>
    <row r="113" spans="1:17">
      <c r="A113" s="147">
        <f t="shared" si="11"/>
        <v>93</v>
      </c>
      <c r="B113" s="162" t="s">
        <v>114</v>
      </c>
      <c r="C113" s="149" t="s">
        <v>20</v>
      </c>
      <c r="D113" s="150">
        <v>1</v>
      </c>
      <c r="E113" s="151">
        <v>1</v>
      </c>
      <c r="F113" s="529"/>
      <c r="G113" s="526"/>
      <c r="H113" s="532"/>
      <c r="I113" s="526"/>
      <c r="J113" s="526"/>
      <c r="K113" s="156">
        <f t="shared" si="10"/>
        <v>0</v>
      </c>
      <c r="M113" s="157">
        <v>0</v>
      </c>
      <c r="N113" s="158">
        <v>0</v>
      </c>
      <c r="P113" s="159" t="s">
        <v>690</v>
      </c>
      <c r="Q113" s="159"/>
    </row>
    <row r="114" spans="1:17">
      <c r="A114" s="147">
        <f t="shared" si="11"/>
        <v>94</v>
      </c>
      <c r="B114" s="162" t="s">
        <v>115</v>
      </c>
      <c r="C114" s="149" t="s">
        <v>20</v>
      </c>
      <c r="D114" s="150">
        <v>1</v>
      </c>
      <c r="E114" s="151">
        <v>2</v>
      </c>
      <c r="F114" s="529"/>
      <c r="G114" s="526"/>
      <c r="H114" s="532"/>
      <c r="I114" s="526"/>
      <c r="J114" s="526"/>
      <c r="K114" s="156">
        <f t="shared" si="10"/>
        <v>0</v>
      </c>
      <c r="M114" s="157">
        <v>0</v>
      </c>
      <c r="N114" s="158">
        <v>0</v>
      </c>
      <c r="P114" s="159" t="s">
        <v>690</v>
      </c>
      <c r="Q114" s="159"/>
    </row>
    <row r="115" spans="1:17">
      <c r="A115" s="147">
        <f t="shared" si="11"/>
        <v>95</v>
      </c>
      <c r="B115" s="162" t="s">
        <v>116</v>
      </c>
      <c r="C115" s="149" t="s">
        <v>52</v>
      </c>
      <c r="D115" s="150">
        <v>1</v>
      </c>
      <c r="E115" s="151">
        <v>1</v>
      </c>
      <c r="F115" s="530"/>
      <c r="G115" s="527"/>
      <c r="H115" s="533"/>
      <c r="I115" s="527"/>
      <c r="J115" s="527"/>
      <c r="K115" s="156">
        <f t="shared" si="10"/>
        <v>0</v>
      </c>
      <c r="M115" s="157">
        <v>0</v>
      </c>
      <c r="N115" s="158">
        <v>0</v>
      </c>
      <c r="P115" s="159" t="s">
        <v>691</v>
      </c>
      <c r="Q115" s="159"/>
    </row>
    <row r="116" spans="1:17" s="139" customFormat="1" ht="27.75" customHeight="1">
      <c r="A116" s="142"/>
      <c r="B116" s="163" t="s">
        <v>117</v>
      </c>
      <c r="C116" s="163"/>
      <c r="D116" s="164"/>
      <c r="E116" s="143"/>
      <c r="F116" s="142"/>
      <c r="G116" s="142"/>
      <c r="H116" s="142"/>
      <c r="I116" s="142"/>
      <c r="J116" s="142"/>
      <c r="K116" s="144"/>
      <c r="M116" s="165"/>
      <c r="N116" s="145"/>
      <c r="P116" s="146"/>
      <c r="Q116" s="146"/>
    </row>
    <row r="117" spans="1:17">
      <c r="A117" s="147">
        <f>A115+1</f>
        <v>96</v>
      </c>
      <c r="B117" s="162" t="s">
        <v>118</v>
      </c>
      <c r="C117" s="149" t="s">
        <v>20</v>
      </c>
      <c r="D117" s="150">
        <v>1</v>
      </c>
      <c r="E117" s="151">
        <v>1</v>
      </c>
      <c r="F117" s="528">
        <v>450</v>
      </c>
      <c r="G117" s="525">
        <f>F117*E117</f>
        <v>450</v>
      </c>
      <c r="H117" s="531">
        <v>80</v>
      </c>
      <c r="I117" s="525">
        <f>H117*E117</f>
        <v>80</v>
      </c>
      <c r="J117" s="525">
        <f>G117+I117</f>
        <v>530</v>
      </c>
      <c r="K117" s="156">
        <f>J117/E117</f>
        <v>530</v>
      </c>
      <c r="M117" s="157">
        <v>0</v>
      </c>
      <c r="N117" s="158">
        <v>0</v>
      </c>
      <c r="P117" s="159" t="s">
        <v>690</v>
      </c>
      <c r="Q117" s="159"/>
    </row>
    <row r="118" spans="1:17">
      <c r="A118" s="147">
        <f>A117+1</f>
        <v>97</v>
      </c>
      <c r="B118" s="162" t="s">
        <v>107</v>
      </c>
      <c r="C118" s="149" t="s">
        <v>20</v>
      </c>
      <c r="D118" s="150">
        <v>1</v>
      </c>
      <c r="E118" s="151">
        <v>2</v>
      </c>
      <c r="F118" s="529"/>
      <c r="G118" s="526"/>
      <c r="H118" s="532"/>
      <c r="I118" s="526"/>
      <c r="J118" s="526"/>
      <c r="K118" s="156">
        <f>J118/E118</f>
        <v>0</v>
      </c>
      <c r="M118" s="157">
        <v>0</v>
      </c>
      <c r="N118" s="158">
        <v>0</v>
      </c>
      <c r="P118" s="159" t="s">
        <v>690</v>
      </c>
      <c r="Q118" s="159"/>
    </row>
    <row r="119" spans="1:17">
      <c r="A119" s="147">
        <f>A118+1</f>
        <v>98</v>
      </c>
      <c r="B119" s="162" t="s">
        <v>115</v>
      </c>
      <c r="C119" s="149" t="s">
        <v>20</v>
      </c>
      <c r="D119" s="150">
        <v>1</v>
      </c>
      <c r="E119" s="151">
        <v>2</v>
      </c>
      <c r="F119" s="529"/>
      <c r="G119" s="526"/>
      <c r="H119" s="532"/>
      <c r="I119" s="526"/>
      <c r="J119" s="526"/>
      <c r="K119" s="156">
        <f>J119/E119</f>
        <v>0</v>
      </c>
      <c r="M119" s="157">
        <v>0</v>
      </c>
      <c r="N119" s="158">
        <v>0</v>
      </c>
      <c r="P119" s="159" t="s">
        <v>690</v>
      </c>
      <c r="Q119" s="159"/>
    </row>
    <row r="120" spans="1:17">
      <c r="A120" s="147">
        <f>A119+1</f>
        <v>99</v>
      </c>
      <c r="B120" s="162" t="s">
        <v>119</v>
      </c>
      <c r="C120" s="149" t="s">
        <v>20</v>
      </c>
      <c r="D120" s="150">
        <v>1</v>
      </c>
      <c r="E120" s="151">
        <v>2</v>
      </c>
      <c r="F120" s="529"/>
      <c r="G120" s="526"/>
      <c r="H120" s="532"/>
      <c r="I120" s="526"/>
      <c r="J120" s="526"/>
      <c r="K120" s="156">
        <f>J120/E120</f>
        <v>0</v>
      </c>
      <c r="M120" s="157">
        <v>0</v>
      </c>
      <c r="N120" s="158">
        <v>0</v>
      </c>
      <c r="P120" s="159" t="s">
        <v>690</v>
      </c>
      <c r="Q120" s="159"/>
    </row>
    <row r="121" spans="1:17">
      <c r="A121" s="147">
        <f>A120+1</f>
        <v>100</v>
      </c>
      <c r="B121" s="162" t="s">
        <v>87</v>
      </c>
      <c r="C121" s="149" t="s">
        <v>52</v>
      </c>
      <c r="D121" s="150">
        <v>1</v>
      </c>
      <c r="E121" s="151">
        <v>1</v>
      </c>
      <c r="F121" s="530"/>
      <c r="G121" s="527"/>
      <c r="H121" s="533"/>
      <c r="I121" s="527"/>
      <c r="J121" s="527"/>
      <c r="K121" s="156">
        <f>J121/E121</f>
        <v>0</v>
      </c>
      <c r="M121" s="157">
        <v>0</v>
      </c>
      <c r="N121" s="158">
        <v>0</v>
      </c>
      <c r="P121" s="159" t="s">
        <v>691</v>
      </c>
      <c r="Q121" s="159"/>
    </row>
    <row r="122" spans="1:17" s="139" customFormat="1" ht="27.75" customHeight="1">
      <c r="A122" s="142"/>
      <c r="B122" s="163" t="s">
        <v>120</v>
      </c>
      <c r="C122" s="163"/>
      <c r="D122" s="164"/>
      <c r="E122" s="143"/>
      <c r="F122" s="142"/>
      <c r="G122" s="142"/>
      <c r="H122" s="142"/>
      <c r="I122" s="142"/>
      <c r="J122" s="142"/>
      <c r="K122" s="144"/>
      <c r="M122" s="165"/>
      <c r="N122" s="145"/>
      <c r="P122" s="146"/>
      <c r="Q122" s="146"/>
    </row>
    <row r="123" spans="1:17">
      <c r="A123" s="147">
        <f>A121+1</f>
        <v>101</v>
      </c>
      <c r="B123" s="162" t="s">
        <v>107</v>
      </c>
      <c r="C123" s="149" t="s">
        <v>20</v>
      </c>
      <c r="D123" s="150">
        <v>1</v>
      </c>
      <c r="E123" s="151">
        <v>1</v>
      </c>
      <c r="F123" s="528">
        <v>180</v>
      </c>
      <c r="G123" s="525">
        <f>F123*E123</f>
        <v>180</v>
      </c>
      <c r="H123" s="531">
        <v>30</v>
      </c>
      <c r="I123" s="525">
        <f>H123*E123</f>
        <v>30</v>
      </c>
      <c r="J123" s="525">
        <f>G123+I123</f>
        <v>210</v>
      </c>
      <c r="K123" s="156">
        <f>J123/E123</f>
        <v>210</v>
      </c>
      <c r="M123" s="157">
        <v>0</v>
      </c>
      <c r="N123" s="158">
        <v>0</v>
      </c>
      <c r="P123" s="159" t="s">
        <v>690</v>
      </c>
      <c r="Q123" s="159"/>
    </row>
    <row r="124" spans="1:17">
      <c r="A124" s="147">
        <f>A123+1</f>
        <v>102</v>
      </c>
      <c r="B124" s="162" t="s">
        <v>108</v>
      </c>
      <c r="C124" s="149" t="s">
        <v>20</v>
      </c>
      <c r="D124" s="150">
        <v>1</v>
      </c>
      <c r="E124" s="151">
        <v>10</v>
      </c>
      <c r="F124" s="529"/>
      <c r="G124" s="526"/>
      <c r="H124" s="532"/>
      <c r="I124" s="526"/>
      <c r="J124" s="526"/>
      <c r="K124" s="156">
        <f>J124/E124</f>
        <v>0</v>
      </c>
      <c r="M124" s="157">
        <v>0</v>
      </c>
      <c r="N124" s="158">
        <v>0</v>
      </c>
      <c r="P124" s="159" t="s">
        <v>690</v>
      </c>
      <c r="Q124" s="159"/>
    </row>
    <row r="125" spans="1:17">
      <c r="A125" s="147">
        <f>A124+1</f>
        <v>103</v>
      </c>
      <c r="B125" s="162" t="s">
        <v>121</v>
      </c>
      <c r="C125" s="149" t="s">
        <v>52</v>
      </c>
      <c r="D125" s="150">
        <v>1</v>
      </c>
      <c r="E125" s="151">
        <v>1</v>
      </c>
      <c r="F125" s="530"/>
      <c r="G125" s="527"/>
      <c r="H125" s="533"/>
      <c r="I125" s="527"/>
      <c r="J125" s="527"/>
      <c r="K125" s="156">
        <f>J125/E125</f>
        <v>0</v>
      </c>
      <c r="M125" s="157">
        <v>0</v>
      </c>
      <c r="N125" s="158">
        <v>0</v>
      </c>
      <c r="P125" s="159" t="s">
        <v>691</v>
      </c>
      <c r="Q125" s="159"/>
    </row>
    <row r="126" spans="1:17" s="139" customFormat="1" ht="27.75" customHeight="1">
      <c r="A126" s="142"/>
      <c r="B126" s="163" t="s">
        <v>122</v>
      </c>
      <c r="C126" s="163"/>
      <c r="D126" s="164"/>
      <c r="E126" s="143"/>
      <c r="F126" s="142"/>
      <c r="G126" s="142"/>
      <c r="H126" s="142"/>
      <c r="I126" s="142"/>
      <c r="J126" s="142"/>
      <c r="K126" s="144"/>
      <c r="M126" s="165"/>
      <c r="N126" s="145"/>
      <c r="P126" s="146"/>
      <c r="Q126" s="146"/>
    </row>
    <row r="127" spans="1:17">
      <c r="A127" s="147">
        <f>A125+1</f>
        <v>104</v>
      </c>
      <c r="B127" s="162" t="s">
        <v>107</v>
      </c>
      <c r="C127" s="149" t="s">
        <v>20</v>
      </c>
      <c r="D127" s="150">
        <v>1</v>
      </c>
      <c r="E127" s="151">
        <v>1</v>
      </c>
      <c r="F127" s="528">
        <v>180</v>
      </c>
      <c r="G127" s="525">
        <f>F127*E127</f>
        <v>180</v>
      </c>
      <c r="H127" s="531">
        <v>30</v>
      </c>
      <c r="I127" s="525">
        <f>H127*E127</f>
        <v>30</v>
      </c>
      <c r="J127" s="525">
        <f>G127+I127</f>
        <v>210</v>
      </c>
      <c r="K127" s="156">
        <f>J127/E127</f>
        <v>210</v>
      </c>
      <c r="M127" s="157">
        <v>0</v>
      </c>
      <c r="N127" s="158">
        <v>0</v>
      </c>
      <c r="P127" s="159" t="s">
        <v>690</v>
      </c>
      <c r="Q127" s="159"/>
    </row>
    <row r="128" spans="1:17">
      <c r="A128" s="147">
        <f>A127+1</f>
        <v>105</v>
      </c>
      <c r="B128" s="162" t="s">
        <v>108</v>
      </c>
      <c r="C128" s="149" t="s">
        <v>20</v>
      </c>
      <c r="D128" s="150">
        <v>1</v>
      </c>
      <c r="E128" s="151">
        <v>10</v>
      </c>
      <c r="F128" s="529"/>
      <c r="G128" s="526"/>
      <c r="H128" s="532"/>
      <c r="I128" s="526"/>
      <c r="J128" s="526"/>
      <c r="K128" s="156">
        <f>J128/E128</f>
        <v>0</v>
      </c>
      <c r="M128" s="157">
        <v>0</v>
      </c>
      <c r="N128" s="158">
        <v>0</v>
      </c>
      <c r="P128" s="159" t="s">
        <v>690</v>
      </c>
      <c r="Q128" s="159"/>
    </row>
    <row r="129" spans="1:17">
      <c r="A129" s="147">
        <f>A128+1</f>
        <v>106</v>
      </c>
      <c r="B129" s="162" t="s">
        <v>121</v>
      </c>
      <c r="C129" s="149" t="s">
        <v>52</v>
      </c>
      <c r="D129" s="150">
        <v>1</v>
      </c>
      <c r="E129" s="151">
        <v>1</v>
      </c>
      <c r="F129" s="530"/>
      <c r="G129" s="527"/>
      <c r="H129" s="533"/>
      <c r="I129" s="527"/>
      <c r="J129" s="527"/>
      <c r="K129" s="156">
        <f>J129/E129</f>
        <v>0</v>
      </c>
      <c r="M129" s="157">
        <v>0</v>
      </c>
      <c r="N129" s="158">
        <v>0</v>
      </c>
      <c r="P129" s="159" t="s">
        <v>691</v>
      </c>
      <c r="Q129" s="159"/>
    </row>
    <row r="130" spans="1:17" s="139" customFormat="1" ht="27.75" customHeight="1">
      <c r="A130" s="142"/>
      <c r="B130" s="163" t="s">
        <v>123</v>
      </c>
      <c r="C130" s="163"/>
      <c r="D130" s="164"/>
      <c r="E130" s="143"/>
      <c r="F130" s="142"/>
      <c r="G130" s="142"/>
      <c r="H130" s="142"/>
      <c r="I130" s="142"/>
      <c r="J130" s="142"/>
      <c r="K130" s="144"/>
      <c r="M130" s="165"/>
      <c r="N130" s="145"/>
      <c r="P130" s="146"/>
      <c r="Q130" s="146"/>
    </row>
    <row r="131" spans="1:17">
      <c r="A131" s="147">
        <f>A129+1</f>
        <v>107</v>
      </c>
      <c r="B131" s="162" t="s">
        <v>113</v>
      </c>
      <c r="C131" s="149" t="s">
        <v>20</v>
      </c>
      <c r="D131" s="150">
        <v>1</v>
      </c>
      <c r="E131" s="151">
        <v>1</v>
      </c>
      <c r="F131" s="528">
        <v>430</v>
      </c>
      <c r="G131" s="525">
        <f>F131*E131</f>
        <v>430</v>
      </c>
      <c r="H131" s="531">
        <v>80</v>
      </c>
      <c r="I131" s="525">
        <f>H131*E131</f>
        <v>80</v>
      </c>
      <c r="J131" s="525">
        <f>G131+I131</f>
        <v>510</v>
      </c>
      <c r="K131" s="156">
        <f t="shared" ref="K131:K136" si="12">J131/E131</f>
        <v>510</v>
      </c>
      <c r="M131" s="157">
        <v>0</v>
      </c>
      <c r="N131" s="158">
        <v>0</v>
      </c>
      <c r="P131" s="159" t="s">
        <v>690</v>
      </c>
      <c r="Q131" s="159"/>
    </row>
    <row r="132" spans="1:17">
      <c r="A132" s="147">
        <f>A131+1</f>
        <v>108</v>
      </c>
      <c r="B132" s="162" t="s">
        <v>124</v>
      </c>
      <c r="C132" s="149" t="s">
        <v>20</v>
      </c>
      <c r="D132" s="150">
        <v>1</v>
      </c>
      <c r="E132" s="151">
        <v>1</v>
      </c>
      <c r="F132" s="529"/>
      <c r="G132" s="526"/>
      <c r="H132" s="532"/>
      <c r="I132" s="526"/>
      <c r="J132" s="526"/>
      <c r="K132" s="156">
        <f t="shared" si="12"/>
        <v>0</v>
      </c>
      <c r="M132" s="157">
        <v>0</v>
      </c>
      <c r="N132" s="158">
        <v>0</v>
      </c>
      <c r="P132" s="159" t="s">
        <v>690</v>
      </c>
      <c r="Q132" s="159"/>
    </row>
    <row r="133" spans="1:17">
      <c r="A133" s="147">
        <f>A132+1</f>
        <v>109</v>
      </c>
      <c r="B133" s="162" t="s">
        <v>108</v>
      </c>
      <c r="C133" s="149" t="s">
        <v>20</v>
      </c>
      <c r="D133" s="150">
        <v>1</v>
      </c>
      <c r="E133" s="151">
        <v>20</v>
      </c>
      <c r="F133" s="529"/>
      <c r="G133" s="526"/>
      <c r="H133" s="532"/>
      <c r="I133" s="526"/>
      <c r="J133" s="526"/>
      <c r="K133" s="156">
        <f t="shared" si="12"/>
        <v>0</v>
      </c>
      <c r="M133" s="157">
        <v>0</v>
      </c>
      <c r="N133" s="158">
        <v>0</v>
      </c>
      <c r="P133" s="159" t="s">
        <v>690</v>
      </c>
      <c r="Q133" s="159"/>
    </row>
    <row r="134" spans="1:17">
      <c r="A134" s="147">
        <f>A133+1</f>
        <v>110</v>
      </c>
      <c r="B134" s="162" t="s">
        <v>125</v>
      </c>
      <c r="C134" s="149" t="s">
        <v>20</v>
      </c>
      <c r="D134" s="150">
        <v>1</v>
      </c>
      <c r="E134" s="151">
        <v>4</v>
      </c>
      <c r="F134" s="529"/>
      <c r="G134" s="526"/>
      <c r="H134" s="532"/>
      <c r="I134" s="526"/>
      <c r="J134" s="526"/>
      <c r="K134" s="156">
        <f t="shared" si="12"/>
        <v>0</v>
      </c>
      <c r="M134" s="157">
        <v>0</v>
      </c>
      <c r="N134" s="158">
        <v>0</v>
      </c>
      <c r="P134" s="159" t="s">
        <v>690</v>
      </c>
      <c r="Q134" s="159"/>
    </row>
    <row r="135" spans="1:17">
      <c r="A135" s="147">
        <f>A134+1</f>
        <v>111</v>
      </c>
      <c r="B135" s="162" t="s">
        <v>126</v>
      </c>
      <c r="C135" s="149" t="s">
        <v>20</v>
      </c>
      <c r="D135" s="150">
        <v>1</v>
      </c>
      <c r="E135" s="151">
        <v>2</v>
      </c>
      <c r="F135" s="529"/>
      <c r="G135" s="526"/>
      <c r="H135" s="532"/>
      <c r="I135" s="526"/>
      <c r="J135" s="526"/>
      <c r="K135" s="156">
        <f t="shared" si="12"/>
        <v>0</v>
      </c>
      <c r="M135" s="157">
        <v>0</v>
      </c>
      <c r="N135" s="158">
        <v>0</v>
      </c>
      <c r="P135" s="159" t="s">
        <v>690</v>
      </c>
      <c r="Q135" s="159"/>
    </row>
    <row r="136" spans="1:17">
      <c r="A136" s="147">
        <f>A135+1</f>
        <v>112</v>
      </c>
      <c r="B136" s="162" t="s">
        <v>127</v>
      </c>
      <c r="C136" s="149" t="s">
        <v>52</v>
      </c>
      <c r="D136" s="150">
        <v>1</v>
      </c>
      <c r="E136" s="151">
        <v>1</v>
      </c>
      <c r="F136" s="530"/>
      <c r="G136" s="527"/>
      <c r="H136" s="533"/>
      <c r="I136" s="527"/>
      <c r="J136" s="527"/>
      <c r="K136" s="156">
        <f t="shared" si="12"/>
        <v>0</v>
      </c>
      <c r="M136" s="157">
        <v>0</v>
      </c>
      <c r="N136" s="158">
        <v>0</v>
      </c>
      <c r="P136" s="159" t="s">
        <v>691</v>
      </c>
      <c r="Q136" s="159"/>
    </row>
    <row r="137" spans="1:17" s="139" customFormat="1" ht="27.75" customHeight="1">
      <c r="A137" s="142"/>
      <c r="B137" s="163" t="s">
        <v>128</v>
      </c>
      <c r="C137" s="163"/>
      <c r="D137" s="164"/>
      <c r="E137" s="143"/>
      <c r="F137" s="142"/>
      <c r="G137" s="142"/>
      <c r="H137" s="142"/>
      <c r="I137" s="142"/>
      <c r="J137" s="142"/>
      <c r="K137" s="144"/>
      <c r="M137" s="165"/>
      <c r="N137" s="145"/>
      <c r="P137" s="146"/>
      <c r="Q137" s="146"/>
    </row>
    <row r="138" spans="1:17">
      <c r="A138" s="147">
        <f>A136+1</f>
        <v>113</v>
      </c>
      <c r="B138" s="162" t="s">
        <v>113</v>
      </c>
      <c r="C138" s="149" t="s">
        <v>20</v>
      </c>
      <c r="D138" s="150">
        <v>1</v>
      </c>
      <c r="E138" s="151">
        <v>1</v>
      </c>
      <c r="F138" s="528">
        <v>380</v>
      </c>
      <c r="G138" s="525">
        <f>F138*E138</f>
        <v>380</v>
      </c>
      <c r="H138" s="531">
        <v>50</v>
      </c>
      <c r="I138" s="525">
        <f>H138*E138</f>
        <v>50</v>
      </c>
      <c r="J138" s="525">
        <f>G138+I138</f>
        <v>430</v>
      </c>
      <c r="K138" s="156">
        <f t="shared" ref="K138:K144" si="13">J138/E138</f>
        <v>430</v>
      </c>
      <c r="M138" s="157">
        <v>0</v>
      </c>
      <c r="N138" s="158">
        <v>0</v>
      </c>
      <c r="P138" s="159" t="s">
        <v>690</v>
      </c>
      <c r="Q138" s="159"/>
    </row>
    <row r="139" spans="1:17">
      <c r="A139" s="147">
        <f t="shared" ref="A139:A144" si="14">A138+1</f>
        <v>114</v>
      </c>
      <c r="B139" s="162" t="s">
        <v>129</v>
      </c>
      <c r="C139" s="149" t="s">
        <v>20</v>
      </c>
      <c r="D139" s="150">
        <v>1</v>
      </c>
      <c r="E139" s="151">
        <v>2</v>
      </c>
      <c r="F139" s="529"/>
      <c r="G139" s="526"/>
      <c r="H139" s="532"/>
      <c r="I139" s="526"/>
      <c r="J139" s="526"/>
      <c r="K139" s="156">
        <f t="shared" si="13"/>
        <v>0</v>
      </c>
      <c r="M139" s="157">
        <v>0</v>
      </c>
      <c r="N139" s="158">
        <v>0</v>
      </c>
      <c r="P139" s="159" t="s">
        <v>690</v>
      </c>
      <c r="Q139" s="159"/>
    </row>
    <row r="140" spans="1:17">
      <c r="A140" s="147">
        <f t="shared" si="14"/>
        <v>115</v>
      </c>
      <c r="B140" s="162" t="s">
        <v>108</v>
      </c>
      <c r="C140" s="149" t="s">
        <v>20</v>
      </c>
      <c r="D140" s="150">
        <v>1</v>
      </c>
      <c r="E140" s="151">
        <v>15</v>
      </c>
      <c r="F140" s="529"/>
      <c r="G140" s="526"/>
      <c r="H140" s="532"/>
      <c r="I140" s="526"/>
      <c r="J140" s="526"/>
      <c r="K140" s="156">
        <f t="shared" si="13"/>
        <v>0</v>
      </c>
      <c r="M140" s="157">
        <v>0</v>
      </c>
      <c r="N140" s="158">
        <v>0</v>
      </c>
      <c r="P140" s="159" t="s">
        <v>690</v>
      </c>
      <c r="Q140" s="159"/>
    </row>
    <row r="141" spans="1:17">
      <c r="A141" s="147">
        <f t="shared" si="14"/>
        <v>116</v>
      </c>
      <c r="B141" s="162" t="s">
        <v>125</v>
      </c>
      <c r="C141" s="149" t="s">
        <v>20</v>
      </c>
      <c r="D141" s="150">
        <v>1</v>
      </c>
      <c r="E141" s="151">
        <v>3</v>
      </c>
      <c r="F141" s="529"/>
      <c r="G141" s="526"/>
      <c r="H141" s="532"/>
      <c r="I141" s="526"/>
      <c r="J141" s="526"/>
      <c r="K141" s="156">
        <f t="shared" si="13"/>
        <v>0</v>
      </c>
      <c r="M141" s="157">
        <v>0</v>
      </c>
      <c r="N141" s="158">
        <v>0</v>
      </c>
      <c r="P141" s="159" t="s">
        <v>690</v>
      </c>
      <c r="Q141" s="159"/>
    </row>
    <row r="142" spans="1:17">
      <c r="A142" s="147">
        <f t="shared" si="14"/>
        <v>117</v>
      </c>
      <c r="B142" s="162" t="s">
        <v>126</v>
      </c>
      <c r="C142" s="149" t="s">
        <v>20</v>
      </c>
      <c r="D142" s="150">
        <v>1</v>
      </c>
      <c r="E142" s="151">
        <v>3</v>
      </c>
      <c r="F142" s="529"/>
      <c r="G142" s="526"/>
      <c r="H142" s="532"/>
      <c r="I142" s="526"/>
      <c r="J142" s="526"/>
      <c r="K142" s="156">
        <f t="shared" si="13"/>
        <v>0</v>
      </c>
      <c r="M142" s="157">
        <v>0</v>
      </c>
      <c r="N142" s="158">
        <v>0</v>
      </c>
      <c r="P142" s="159" t="s">
        <v>690</v>
      </c>
      <c r="Q142" s="159"/>
    </row>
    <row r="143" spans="1:17">
      <c r="A143" s="147">
        <f t="shared" si="14"/>
        <v>118</v>
      </c>
      <c r="B143" s="162" t="s">
        <v>130</v>
      </c>
      <c r="C143" s="149" t="s">
        <v>20</v>
      </c>
      <c r="D143" s="150">
        <v>1</v>
      </c>
      <c r="E143" s="151">
        <v>1</v>
      </c>
      <c r="F143" s="529"/>
      <c r="G143" s="526"/>
      <c r="H143" s="532"/>
      <c r="I143" s="526"/>
      <c r="J143" s="526"/>
      <c r="K143" s="156">
        <f t="shared" si="13"/>
        <v>0</v>
      </c>
      <c r="M143" s="157">
        <v>0</v>
      </c>
      <c r="N143" s="158">
        <v>0</v>
      </c>
      <c r="P143" s="159" t="s">
        <v>690</v>
      </c>
      <c r="Q143" s="159"/>
    </row>
    <row r="144" spans="1:17">
      <c r="A144" s="147">
        <f t="shared" si="14"/>
        <v>119</v>
      </c>
      <c r="B144" s="162" t="s">
        <v>131</v>
      </c>
      <c r="C144" s="149" t="s">
        <v>52</v>
      </c>
      <c r="D144" s="150">
        <v>1</v>
      </c>
      <c r="E144" s="151">
        <v>1</v>
      </c>
      <c r="F144" s="530"/>
      <c r="G144" s="527"/>
      <c r="H144" s="533"/>
      <c r="I144" s="527"/>
      <c r="J144" s="527"/>
      <c r="K144" s="156">
        <f t="shared" si="13"/>
        <v>0</v>
      </c>
      <c r="M144" s="157">
        <v>0</v>
      </c>
      <c r="N144" s="158">
        <v>0</v>
      </c>
      <c r="P144" s="159" t="s">
        <v>691</v>
      </c>
      <c r="Q144" s="159"/>
    </row>
    <row r="145" spans="1:17" s="139" customFormat="1" ht="27.75" customHeight="1">
      <c r="A145" s="142"/>
      <c r="B145" s="163" t="s">
        <v>132</v>
      </c>
      <c r="C145" s="163"/>
      <c r="D145" s="164"/>
      <c r="E145" s="143"/>
      <c r="F145" s="142"/>
      <c r="G145" s="142"/>
      <c r="H145" s="142"/>
      <c r="I145" s="142"/>
      <c r="J145" s="142"/>
      <c r="K145" s="144"/>
      <c r="M145" s="165"/>
      <c r="N145" s="145"/>
      <c r="P145" s="146"/>
      <c r="Q145" s="146"/>
    </row>
    <row r="146" spans="1:17">
      <c r="A146" s="147">
        <f>A144+1</f>
        <v>120</v>
      </c>
      <c r="B146" s="162" t="s">
        <v>113</v>
      </c>
      <c r="C146" s="149" t="s">
        <v>20</v>
      </c>
      <c r="D146" s="150">
        <v>1</v>
      </c>
      <c r="E146" s="151">
        <v>1</v>
      </c>
      <c r="F146" s="528">
        <v>320</v>
      </c>
      <c r="G146" s="525">
        <f>F146*E146</f>
        <v>320</v>
      </c>
      <c r="H146" s="531">
        <v>50</v>
      </c>
      <c r="I146" s="525">
        <f>H146*E146</f>
        <v>50</v>
      </c>
      <c r="J146" s="525">
        <f>G146+I146</f>
        <v>370</v>
      </c>
      <c r="K146" s="156">
        <f>J146/E146</f>
        <v>370</v>
      </c>
      <c r="M146" s="157">
        <v>0</v>
      </c>
      <c r="N146" s="158">
        <v>0</v>
      </c>
      <c r="P146" s="159" t="s">
        <v>690</v>
      </c>
      <c r="Q146" s="159"/>
    </row>
    <row r="147" spans="1:17">
      <c r="A147" s="147">
        <f>A146+1</f>
        <v>121</v>
      </c>
      <c r="B147" s="162" t="s">
        <v>108</v>
      </c>
      <c r="C147" s="149" t="s">
        <v>20</v>
      </c>
      <c r="D147" s="150">
        <v>1</v>
      </c>
      <c r="E147" s="151">
        <v>12</v>
      </c>
      <c r="F147" s="529"/>
      <c r="G147" s="526"/>
      <c r="H147" s="532"/>
      <c r="I147" s="526"/>
      <c r="J147" s="526"/>
      <c r="K147" s="156">
        <f>J147/E147</f>
        <v>0</v>
      </c>
      <c r="M147" s="157">
        <v>0</v>
      </c>
      <c r="N147" s="158">
        <v>0</v>
      </c>
      <c r="P147" s="159" t="s">
        <v>690</v>
      </c>
      <c r="Q147" s="159"/>
    </row>
    <row r="148" spans="1:17">
      <c r="A148" s="147">
        <f>A147+1</f>
        <v>122</v>
      </c>
      <c r="B148" s="162" t="s">
        <v>125</v>
      </c>
      <c r="C148" s="149" t="s">
        <v>20</v>
      </c>
      <c r="D148" s="150">
        <v>1</v>
      </c>
      <c r="E148" s="151">
        <v>2</v>
      </c>
      <c r="F148" s="529"/>
      <c r="G148" s="526"/>
      <c r="H148" s="532"/>
      <c r="I148" s="526"/>
      <c r="J148" s="526"/>
      <c r="K148" s="156">
        <f>J148/E148</f>
        <v>0</v>
      </c>
      <c r="M148" s="157">
        <v>0</v>
      </c>
      <c r="N148" s="158">
        <v>0</v>
      </c>
      <c r="P148" s="159" t="s">
        <v>690</v>
      </c>
      <c r="Q148" s="159"/>
    </row>
    <row r="149" spans="1:17">
      <c r="A149" s="147">
        <f>A148+1</f>
        <v>123</v>
      </c>
      <c r="B149" s="162" t="s">
        <v>126</v>
      </c>
      <c r="C149" s="149" t="s">
        <v>20</v>
      </c>
      <c r="D149" s="150">
        <v>1</v>
      </c>
      <c r="E149" s="151">
        <v>1</v>
      </c>
      <c r="F149" s="529"/>
      <c r="G149" s="526"/>
      <c r="H149" s="532"/>
      <c r="I149" s="526"/>
      <c r="J149" s="526"/>
      <c r="K149" s="156">
        <f>J149/E149</f>
        <v>0</v>
      </c>
      <c r="M149" s="157">
        <v>0</v>
      </c>
      <c r="N149" s="158">
        <v>0</v>
      </c>
      <c r="P149" s="159" t="s">
        <v>690</v>
      </c>
      <c r="Q149" s="159"/>
    </row>
    <row r="150" spans="1:17">
      <c r="A150" s="147">
        <f>A149+1</f>
        <v>124</v>
      </c>
      <c r="B150" s="162" t="s">
        <v>133</v>
      </c>
      <c r="C150" s="149" t="s">
        <v>52</v>
      </c>
      <c r="D150" s="150">
        <v>1</v>
      </c>
      <c r="E150" s="151">
        <v>1</v>
      </c>
      <c r="F150" s="530"/>
      <c r="G150" s="527"/>
      <c r="H150" s="533"/>
      <c r="I150" s="527"/>
      <c r="J150" s="527"/>
      <c r="K150" s="156">
        <f>J150/E150</f>
        <v>0</v>
      </c>
      <c r="M150" s="157">
        <v>0</v>
      </c>
      <c r="N150" s="158">
        <v>0</v>
      </c>
      <c r="P150" s="159" t="s">
        <v>691</v>
      </c>
      <c r="Q150" s="159"/>
    </row>
    <row r="151" spans="1:17" s="139" customFormat="1">
      <c r="A151" s="142"/>
      <c r="B151" s="163" t="s">
        <v>134</v>
      </c>
      <c r="C151" s="163"/>
      <c r="D151" s="164"/>
      <c r="E151" s="143"/>
      <c r="F151" s="142"/>
      <c r="G151" s="142"/>
      <c r="H151" s="142"/>
      <c r="I151" s="142"/>
      <c r="J151" s="142"/>
      <c r="K151" s="144"/>
      <c r="M151" s="165"/>
      <c r="N151" s="145"/>
      <c r="P151" s="146"/>
      <c r="Q151" s="146"/>
    </row>
    <row r="152" spans="1:17">
      <c r="A152" s="147">
        <f>A150+1</f>
        <v>125</v>
      </c>
      <c r="B152" s="162" t="s">
        <v>113</v>
      </c>
      <c r="C152" s="149" t="s">
        <v>20</v>
      </c>
      <c r="D152" s="150">
        <v>1</v>
      </c>
      <c r="E152" s="151">
        <v>1</v>
      </c>
      <c r="F152" s="528">
        <v>320</v>
      </c>
      <c r="G152" s="525">
        <f>F152*E152</f>
        <v>320</v>
      </c>
      <c r="H152" s="531">
        <v>30</v>
      </c>
      <c r="I152" s="525">
        <f>H152*E152</f>
        <v>30</v>
      </c>
      <c r="J152" s="525">
        <f>G152+I152</f>
        <v>350</v>
      </c>
      <c r="K152" s="156">
        <f t="shared" ref="K152:K157" si="15">J152/E152</f>
        <v>350</v>
      </c>
      <c r="M152" s="157">
        <v>0</v>
      </c>
      <c r="N152" s="158">
        <v>0</v>
      </c>
      <c r="P152" s="159" t="s">
        <v>690</v>
      </c>
      <c r="Q152" s="159"/>
    </row>
    <row r="153" spans="1:17">
      <c r="A153" s="147">
        <f>A152+1</f>
        <v>126</v>
      </c>
      <c r="B153" s="162" t="s">
        <v>108</v>
      </c>
      <c r="C153" s="149" t="s">
        <v>20</v>
      </c>
      <c r="D153" s="150">
        <v>1</v>
      </c>
      <c r="E153" s="151">
        <v>13</v>
      </c>
      <c r="F153" s="529"/>
      <c r="G153" s="526"/>
      <c r="H153" s="532"/>
      <c r="I153" s="526"/>
      <c r="J153" s="526"/>
      <c r="K153" s="156">
        <f t="shared" si="15"/>
        <v>0</v>
      </c>
      <c r="M153" s="157">
        <v>0</v>
      </c>
      <c r="N153" s="158">
        <v>0</v>
      </c>
      <c r="P153" s="159" t="s">
        <v>690</v>
      </c>
      <c r="Q153" s="159"/>
    </row>
    <row r="154" spans="1:17">
      <c r="A154" s="147">
        <f>A153+1</f>
        <v>127</v>
      </c>
      <c r="B154" s="162" t="s">
        <v>125</v>
      </c>
      <c r="C154" s="149" t="s">
        <v>20</v>
      </c>
      <c r="D154" s="150">
        <v>1</v>
      </c>
      <c r="E154" s="151">
        <v>3</v>
      </c>
      <c r="F154" s="529"/>
      <c r="G154" s="526"/>
      <c r="H154" s="532"/>
      <c r="I154" s="526"/>
      <c r="J154" s="526"/>
      <c r="K154" s="156">
        <f t="shared" si="15"/>
        <v>0</v>
      </c>
      <c r="M154" s="157">
        <v>0</v>
      </c>
      <c r="N154" s="158">
        <v>0</v>
      </c>
      <c r="P154" s="159" t="s">
        <v>690</v>
      </c>
      <c r="Q154" s="159"/>
    </row>
    <row r="155" spans="1:17">
      <c r="A155" s="147">
        <f>A154+1</f>
        <v>128</v>
      </c>
      <c r="B155" s="162" t="s">
        <v>126</v>
      </c>
      <c r="C155" s="149" t="s">
        <v>20</v>
      </c>
      <c r="D155" s="150">
        <v>1</v>
      </c>
      <c r="E155" s="151">
        <v>1</v>
      </c>
      <c r="F155" s="529"/>
      <c r="G155" s="526"/>
      <c r="H155" s="532"/>
      <c r="I155" s="526"/>
      <c r="J155" s="526"/>
      <c r="K155" s="156">
        <f t="shared" si="15"/>
        <v>0</v>
      </c>
      <c r="M155" s="157">
        <v>0</v>
      </c>
      <c r="N155" s="158">
        <v>0</v>
      </c>
      <c r="P155" s="159" t="s">
        <v>690</v>
      </c>
      <c r="Q155" s="159"/>
    </row>
    <row r="156" spans="1:17">
      <c r="A156" s="147">
        <f>A155+1</f>
        <v>129</v>
      </c>
      <c r="B156" s="162" t="s">
        <v>130</v>
      </c>
      <c r="C156" s="149" t="s">
        <v>20</v>
      </c>
      <c r="D156" s="150">
        <v>1</v>
      </c>
      <c r="E156" s="151">
        <v>2</v>
      </c>
      <c r="F156" s="529"/>
      <c r="G156" s="526"/>
      <c r="H156" s="532"/>
      <c r="I156" s="526"/>
      <c r="J156" s="526"/>
      <c r="K156" s="156">
        <f t="shared" si="15"/>
        <v>0</v>
      </c>
      <c r="M156" s="157">
        <v>0</v>
      </c>
      <c r="N156" s="158">
        <v>0</v>
      </c>
      <c r="P156" s="159" t="s">
        <v>690</v>
      </c>
      <c r="Q156" s="159"/>
    </row>
    <row r="157" spans="1:17">
      <c r="A157" s="147">
        <f>A156+1</f>
        <v>130</v>
      </c>
      <c r="B157" s="162" t="s">
        <v>135</v>
      </c>
      <c r="C157" s="149" t="s">
        <v>52</v>
      </c>
      <c r="D157" s="150">
        <v>1</v>
      </c>
      <c r="E157" s="151">
        <v>1</v>
      </c>
      <c r="F157" s="530"/>
      <c r="G157" s="527"/>
      <c r="H157" s="533"/>
      <c r="I157" s="527"/>
      <c r="J157" s="527"/>
      <c r="K157" s="156">
        <f t="shared" si="15"/>
        <v>0</v>
      </c>
      <c r="M157" s="157">
        <v>0</v>
      </c>
      <c r="N157" s="158">
        <v>0</v>
      </c>
      <c r="P157" s="159" t="s">
        <v>691</v>
      </c>
      <c r="Q157" s="159"/>
    </row>
    <row r="158" spans="1:17" s="139" customFormat="1">
      <c r="A158" s="142"/>
      <c r="B158" s="163" t="s">
        <v>136</v>
      </c>
      <c r="C158" s="163"/>
      <c r="D158" s="164"/>
      <c r="E158" s="143"/>
      <c r="F158" s="142"/>
      <c r="G158" s="142"/>
      <c r="H158" s="142"/>
      <c r="I158" s="142"/>
      <c r="J158" s="142"/>
      <c r="K158" s="144"/>
      <c r="M158" s="165"/>
      <c r="N158" s="145"/>
      <c r="P158" s="146"/>
      <c r="Q158" s="146"/>
    </row>
    <row r="159" spans="1:17">
      <c r="A159" s="147">
        <f>A157+1</f>
        <v>131</v>
      </c>
      <c r="B159" s="162" t="s">
        <v>113</v>
      </c>
      <c r="C159" s="149" t="s">
        <v>20</v>
      </c>
      <c r="D159" s="150">
        <v>1</v>
      </c>
      <c r="E159" s="151">
        <v>1</v>
      </c>
      <c r="F159" s="528">
        <v>380</v>
      </c>
      <c r="G159" s="525">
        <f>F159*E159</f>
        <v>380</v>
      </c>
      <c r="H159" s="531">
        <v>50</v>
      </c>
      <c r="I159" s="525">
        <f>H159*E159</f>
        <v>50</v>
      </c>
      <c r="J159" s="525">
        <f>G159+I159</f>
        <v>430</v>
      </c>
      <c r="K159" s="156">
        <f>J159/E159</f>
        <v>430</v>
      </c>
      <c r="M159" s="157">
        <v>0</v>
      </c>
      <c r="N159" s="158">
        <v>0</v>
      </c>
      <c r="P159" s="159" t="s">
        <v>690</v>
      </c>
      <c r="Q159" s="159"/>
    </row>
    <row r="160" spans="1:17">
      <c r="A160" s="147">
        <f>A159+1</f>
        <v>132</v>
      </c>
      <c r="B160" s="162" t="s">
        <v>108</v>
      </c>
      <c r="C160" s="149" t="s">
        <v>20</v>
      </c>
      <c r="D160" s="150">
        <v>1</v>
      </c>
      <c r="E160" s="151">
        <v>22</v>
      </c>
      <c r="F160" s="529"/>
      <c r="G160" s="526"/>
      <c r="H160" s="532"/>
      <c r="I160" s="526"/>
      <c r="J160" s="526"/>
      <c r="K160" s="156">
        <f>J160/E160</f>
        <v>0</v>
      </c>
      <c r="M160" s="157">
        <v>0</v>
      </c>
      <c r="N160" s="158">
        <v>0</v>
      </c>
      <c r="P160" s="159" t="s">
        <v>690</v>
      </c>
      <c r="Q160" s="159"/>
    </row>
    <row r="161" spans="1:17">
      <c r="A161" s="147">
        <f>A160+1</f>
        <v>133</v>
      </c>
      <c r="B161" s="162" t="s">
        <v>125</v>
      </c>
      <c r="C161" s="149" t="s">
        <v>20</v>
      </c>
      <c r="D161" s="150">
        <v>1</v>
      </c>
      <c r="E161" s="151">
        <v>8</v>
      </c>
      <c r="F161" s="529"/>
      <c r="G161" s="526"/>
      <c r="H161" s="532"/>
      <c r="I161" s="526"/>
      <c r="J161" s="526"/>
      <c r="K161" s="156">
        <f>J161/E161</f>
        <v>0</v>
      </c>
      <c r="M161" s="157">
        <v>0</v>
      </c>
      <c r="N161" s="158">
        <v>0</v>
      </c>
      <c r="P161" s="159" t="s">
        <v>690</v>
      </c>
      <c r="Q161" s="159"/>
    </row>
    <row r="162" spans="1:17">
      <c r="A162" s="147">
        <f>A161+1</f>
        <v>134</v>
      </c>
      <c r="B162" s="162" t="s">
        <v>126</v>
      </c>
      <c r="C162" s="149" t="s">
        <v>20</v>
      </c>
      <c r="D162" s="150">
        <v>1</v>
      </c>
      <c r="E162" s="151">
        <v>1</v>
      </c>
      <c r="F162" s="529"/>
      <c r="G162" s="526"/>
      <c r="H162" s="532"/>
      <c r="I162" s="526"/>
      <c r="J162" s="526"/>
      <c r="K162" s="156">
        <f>J162/E162</f>
        <v>0</v>
      </c>
      <c r="M162" s="157">
        <v>0</v>
      </c>
      <c r="N162" s="158">
        <v>0</v>
      </c>
      <c r="P162" s="159" t="s">
        <v>690</v>
      </c>
      <c r="Q162" s="159"/>
    </row>
    <row r="163" spans="1:17">
      <c r="A163" s="147">
        <f>A162+1</f>
        <v>135</v>
      </c>
      <c r="B163" s="162" t="s">
        <v>137</v>
      </c>
      <c r="C163" s="149" t="s">
        <v>52</v>
      </c>
      <c r="D163" s="150">
        <v>1</v>
      </c>
      <c r="E163" s="151">
        <v>1</v>
      </c>
      <c r="F163" s="530"/>
      <c r="G163" s="527"/>
      <c r="H163" s="533"/>
      <c r="I163" s="527"/>
      <c r="J163" s="527"/>
      <c r="K163" s="156">
        <f>J163/E163</f>
        <v>0</v>
      </c>
      <c r="M163" s="157">
        <v>0</v>
      </c>
      <c r="N163" s="158">
        <v>0</v>
      </c>
      <c r="P163" s="159" t="s">
        <v>691</v>
      </c>
      <c r="Q163" s="159"/>
    </row>
    <row r="164" spans="1:17" s="139" customFormat="1">
      <c r="A164" s="142"/>
      <c r="B164" s="163" t="s">
        <v>138</v>
      </c>
      <c r="C164" s="163"/>
      <c r="D164" s="164"/>
      <c r="E164" s="143"/>
      <c r="F164" s="142"/>
      <c r="G164" s="142"/>
      <c r="H164" s="142"/>
      <c r="I164" s="142"/>
      <c r="J164" s="142"/>
      <c r="K164" s="144"/>
      <c r="M164" s="165"/>
      <c r="N164" s="145"/>
      <c r="P164" s="146"/>
      <c r="Q164" s="146"/>
    </row>
    <row r="165" spans="1:17">
      <c r="A165" s="147">
        <f>A163+1</f>
        <v>136</v>
      </c>
      <c r="B165" s="162" t="s">
        <v>112</v>
      </c>
      <c r="C165" s="149" t="s">
        <v>20</v>
      </c>
      <c r="D165" s="150">
        <v>1</v>
      </c>
      <c r="E165" s="151">
        <v>1</v>
      </c>
      <c r="F165" s="528">
        <v>320</v>
      </c>
      <c r="G165" s="525">
        <f>F165*E165</f>
        <v>320</v>
      </c>
      <c r="H165" s="531">
        <v>50</v>
      </c>
      <c r="I165" s="525">
        <f>H165*E165</f>
        <v>50</v>
      </c>
      <c r="J165" s="525">
        <f>G165+I165</f>
        <v>370</v>
      </c>
      <c r="K165" s="156">
        <f t="shared" ref="K165:K170" si="16">J165/E165</f>
        <v>370</v>
      </c>
      <c r="M165" s="157">
        <v>0</v>
      </c>
      <c r="N165" s="158">
        <v>0</v>
      </c>
      <c r="P165" s="159" t="s">
        <v>690</v>
      </c>
      <c r="Q165" s="159"/>
    </row>
    <row r="166" spans="1:17">
      <c r="A166" s="147">
        <f>A165+1</f>
        <v>137</v>
      </c>
      <c r="B166" s="162" t="s">
        <v>108</v>
      </c>
      <c r="C166" s="149" t="s">
        <v>20</v>
      </c>
      <c r="D166" s="150">
        <v>1</v>
      </c>
      <c r="E166" s="151">
        <v>16</v>
      </c>
      <c r="F166" s="529"/>
      <c r="G166" s="526"/>
      <c r="H166" s="532"/>
      <c r="I166" s="526"/>
      <c r="J166" s="526"/>
      <c r="K166" s="156">
        <f t="shared" si="16"/>
        <v>0</v>
      </c>
      <c r="M166" s="157">
        <v>0</v>
      </c>
      <c r="N166" s="158">
        <v>0</v>
      </c>
      <c r="P166" s="159" t="s">
        <v>690</v>
      </c>
      <c r="Q166" s="159"/>
    </row>
    <row r="167" spans="1:17">
      <c r="A167" s="147">
        <f>A166+1</f>
        <v>138</v>
      </c>
      <c r="B167" s="162" t="s">
        <v>125</v>
      </c>
      <c r="C167" s="149" t="s">
        <v>20</v>
      </c>
      <c r="D167" s="150">
        <v>1</v>
      </c>
      <c r="E167" s="151">
        <v>3</v>
      </c>
      <c r="F167" s="529"/>
      <c r="G167" s="526"/>
      <c r="H167" s="532"/>
      <c r="I167" s="526"/>
      <c r="J167" s="526"/>
      <c r="K167" s="156">
        <f t="shared" si="16"/>
        <v>0</v>
      </c>
      <c r="M167" s="157">
        <v>0</v>
      </c>
      <c r="N167" s="158">
        <v>0</v>
      </c>
      <c r="P167" s="159" t="s">
        <v>690</v>
      </c>
      <c r="Q167" s="159"/>
    </row>
    <row r="168" spans="1:17">
      <c r="A168" s="147">
        <f>A167+1</f>
        <v>139</v>
      </c>
      <c r="B168" s="162" t="s">
        <v>126</v>
      </c>
      <c r="C168" s="149" t="s">
        <v>20</v>
      </c>
      <c r="D168" s="150">
        <v>1</v>
      </c>
      <c r="E168" s="151">
        <v>1</v>
      </c>
      <c r="F168" s="529"/>
      <c r="G168" s="526"/>
      <c r="H168" s="532"/>
      <c r="I168" s="526"/>
      <c r="J168" s="526"/>
      <c r="K168" s="156">
        <f t="shared" si="16"/>
        <v>0</v>
      </c>
      <c r="M168" s="157">
        <v>0</v>
      </c>
      <c r="N168" s="158">
        <v>0</v>
      </c>
      <c r="P168" s="159" t="s">
        <v>690</v>
      </c>
      <c r="Q168" s="159"/>
    </row>
    <row r="169" spans="1:17">
      <c r="A169" s="147">
        <f>A168+1</f>
        <v>140</v>
      </c>
      <c r="B169" s="162" t="s">
        <v>130</v>
      </c>
      <c r="C169" s="149" t="s">
        <v>20</v>
      </c>
      <c r="D169" s="150">
        <v>1</v>
      </c>
      <c r="E169" s="151">
        <v>1</v>
      </c>
      <c r="F169" s="529"/>
      <c r="G169" s="526"/>
      <c r="H169" s="532"/>
      <c r="I169" s="526"/>
      <c r="J169" s="526"/>
      <c r="K169" s="156">
        <f t="shared" si="16"/>
        <v>0</v>
      </c>
      <c r="M169" s="157">
        <v>0</v>
      </c>
      <c r="N169" s="158">
        <v>0</v>
      </c>
      <c r="P169" s="159" t="s">
        <v>690</v>
      </c>
      <c r="Q169" s="159"/>
    </row>
    <row r="170" spans="1:17">
      <c r="A170" s="147">
        <f>A169+1</f>
        <v>141</v>
      </c>
      <c r="B170" s="162" t="s">
        <v>139</v>
      </c>
      <c r="C170" s="149" t="s">
        <v>52</v>
      </c>
      <c r="D170" s="150">
        <v>1</v>
      </c>
      <c r="E170" s="151">
        <v>1</v>
      </c>
      <c r="F170" s="530"/>
      <c r="G170" s="527"/>
      <c r="H170" s="533"/>
      <c r="I170" s="527"/>
      <c r="J170" s="527"/>
      <c r="K170" s="156">
        <f t="shared" si="16"/>
        <v>0</v>
      </c>
      <c r="M170" s="157">
        <v>0</v>
      </c>
      <c r="N170" s="158">
        <v>0</v>
      </c>
      <c r="P170" s="159" t="s">
        <v>691</v>
      </c>
      <c r="Q170" s="159"/>
    </row>
    <row r="171" spans="1:17" s="139" customFormat="1">
      <c r="A171" s="142"/>
      <c r="B171" s="163" t="s">
        <v>140</v>
      </c>
      <c r="C171" s="163"/>
      <c r="D171" s="164"/>
      <c r="E171" s="143"/>
      <c r="F171" s="142"/>
      <c r="G171" s="142"/>
      <c r="H171" s="142"/>
      <c r="I171" s="142"/>
      <c r="J171" s="142"/>
      <c r="K171" s="144"/>
      <c r="M171" s="165"/>
      <c r="N171" s="145"/>
      <c r="P171" s="146"/>
      <c r="Q171" s="146"/>
    </row>
    <row r="172" spans="1:17">
      <c r="A172" s="147">
        <f>A170+1</f>
        <v>142</v>
      </c>
      <c r="B172" s="162" t="s">
        <v>113</v>
      </c>
      <c r="C172" s="149" t="s">
        <v>20</v>
      </c>
      <c r="D172" s="150">
        <v>1</v>
      </c>
      <c r="E172" s="151">
        <v>1</v>
      </c>
      <c r="F172" s="528">
        <v>280</v>
      </c>
      <c r="G172" s="525">
        <f>F172*E172</f>
        <v>280</v>
      </c>
      <c r="H172" s="531">
        <v>50</v>
      </c>
      <c r="I172" s="525">
        <f>H172*E172</f>
        <v>50</v>
      </c>
      <c r="J172" s="525">
        <f>G172+I172</f>
        <v>330</v>
      </c>
      <c r="K172" s="156">
        <f>J172/E172</f>
        <v>330</v>
      </c>
      <c r="M172" s="157">
        <v>0</v>
      </c>
      <c r="N172" s="158">
        <v>0</v>
      </c>
      <c r="P172" s="159" t="s">
        <v>690</v>
      </c>
      <c r="Q172" s="159"/>
    </row>
    <row r="173" spans="1:17">
      <c r="A173" s="147">
        <f>A172+1</f>
        <v>143</v>
      </c>
      <c r="B173" s="162" t="s">
        <v>108</v>
      </c>
      <c r="C173" s="149" t="s">
        <v>20</v>
      </c>
      <c r="D173" s="150">
        <v>1</v>
      </c>
      <c r="E173" s="151">
        <v>13</v>
      </c>
      <c r="F173" s="529"/>
      <c r="G173" s="526"/>
      <c r="H173" s="532"/>
      <c r="I173" s="526"/>
      <c r="J173" s="526"/>
      <c r="K173" s="156">
        <f>J173/E173</f>
        <v>0</v>
      </c>
      <c r="M173" s="157">
        <v>0</v>
      </c>
      <c r="N173" s="158">
        <v>0</v>
      </c>
      <c r="P173" s="159" t="s">
        <v>690</v>
      </c>
      <c r="Q173" s="159"/>
    </row>
    <row r="174" spans="1:17">
      <c r="A174" s="147">
        <f>A173+1</f>
        <v>144</v>
      </c>
      <c r="B174" s="162" t="s">
        <v>125</v>
      </c>
      <c r="C174" s="149" t="s">
        <v>20</v>
      </c>
      <c r="D174" s="150">
        <v>1</v>
      </c>
      <c r="E174" s="151">
        <v>8</v>
      </c>
      <c r="F174" s="529"/>
      <c r="G174" s="526"/>
      <c r="H174" s="532"/>
      <c r="I174" s="526"/>
      <c r="J174" s="526"/>
      <c r="K174" s="156">
        <f>J174/E174</f>
        <v>0</v>
      </c>
      <c r="M174" s="157">
        <v>0</v>
      </c>
      <c r="N174" s="158">
        <v>0</v>
      </c>
      <c r="P174" s="159" t="s">
        <v>690</v>
      </c>
      <c r="Q174" s="159"/>
    </row>
    <row r="175" spans="1:17">
      <c r="A175" s="147">
        <f>A174+1</f>
        <v>145</v>
      </c>
      <c r="B175" s="162" t="s">
        <v>139</v>
      </c>
      <c r="C175" s="149" t="s">
        <v>52</v>
      </c>
      <c r="D175" s="150">
        <v>1</v>
      </c>
      <c r="E175" s="151">
        <v>1</v>
      </c>
      <c r="F175" s="530"/>
      <c r="G175" s="527"/>
      <c r="H175" s="533"/>
      <c r="I175" s="527"/>
      <c r="J175" s="527"/>
      <c r="K175" s="156">
        <f>J175/E175</f>
        <v>0</v>
      </c>
      <c r="M175" s="157">
        <v>0</v>
      </c>
      <c r="N175" s="158">
        <v>0</v>
      </c>
      <c r="P175" s="159" t="s">
        <v>691</v>
      </c>
      <c r="Q175" s="159"/>
    </row>
    <row r="176" spans="1:17" s="139" customFormat="1">
      <c r="A176" s="142"/>
      <c r="B176" s="163" t="s">
        <v>141</v>
      </c>
      <c r="C176" s="163"/>
      <c r="D176" s="164"/>
      <c r="E176" s="143"/>
      <c r="F176" s="142"/>
      <c r="G176" s="142"/>
      <c r="H176" s="142"/>
      <c r="I176" s="142"/>
      <c r="J176" s="142"/>
      <c r="K176" s="144"/>
      <c r="M176" s="165"/>
      <c r="N176" s="145"/>
      <c r="P176" s="146"/>
      <c r="Q176" s="146"/>
    </row>
    <row r="177" spans="1:17">
      <c r="A177" s="147">
        <f>A175+1</f>
        <v>146</v>
      </c>
      <c r="B177" s="162" t="s">
        <v>118</v>
      </c>
      <c r="C177" s="149" t="s">
        <v>20</v>
      </c>
      <c r="D177" s="150">
        <v>1</v>
      </c>
      <c r="E177" s="151">
        <v>1</v>
      </c>
      <c r="F177" s="528">
        <v>420</v>
      </c>
      <c r="G177" s="525">
        <f>F177*E177</f>
        <v>420</v>
      </c>
      <c r="H177" s="531">
        <v>50</v>
      </c>
      <c r="I177" s="525">
        <f>H177*E177</f>
        <v>50</v>
      </c>
      <c r="J177" s="525">
        <f>G177+I177</f>
        <v>470</v>
      </c>
      <c r="K177" s="156">
        <f t="shared" ref="K177:K182" si="17">J177/E177</f>
        <v>470</v>
      </c>
      <c r="M177" s="157">
        <v>0</v>
      </c>
      <c r="N177" s="158">
        <v>0</v>
      </c>
      <c r="P177" s="159" t="s">
        <v>690</v>
      </c>
      <c r="Q177" s="159"/>
    </row>
    <row r="178" spans="1:17">
      <c r="A178" s="147">
        <f>A177+1</f>
        <v>147</v>
      </c>
      <c r="B178" s="162" t="s">
        <v>115</v>
      </c>
      <c r="C178" s="149" t="s">
        <v>20</v>
      </c>
      <c r="D178" s="150">
        <v>1</v>
      </c>
      <c r="E178" s="151">
        <v>1</v>
      </c>
      <c r="F178" s="529"/>
      <c r="G178" s="526"/>
      <c r="H178" s="532"/>
      <c r="I178" s="526"/>
      <c r="J178" s="526"/>
      <c r="K178" s="156">
        <f t="shared" si="17"/>
        <v>0</v>
      </c>
      <c r="M178" s="157">
        <v>0</v>
      </c>
      <c r="N178" s="158">
        <v>0</v>
      </c>
      <c r="P178" s="159" t="s">
        <v>690</v>
      </c>
      <c r="Q178" s="159"/>
    </row>
    <row r="179" spans="1:17">
      <c r="A179" s="147">
        <f>A178+1</f>
        <v>148</v>
      </c>
      <c r="B179" s="162" t="s">
        <v>108</v>
      </c>
      <c r="C179" s="149" t="s">
        <v>20</v>
      </c>
      <c r="D179" s="150">
        <v>1</v>
      </c>
      <c r="E179" s="151">
        <v>19</v>
      </c>
      <c r="F179" s="529"/>
      <c r="G179" s="526"/>
      <c r="H179" s="532"/>
      <c r="I179" s="526"/>
      <c r="J179" s="526"/>
      <c r="K179" s="156">
        <f t="shared" si="17"/>
        <v>0</v>
      </c>
      <c r="M179" s="157">
        <v>0</v>
      </c>
      <c r="N179" s="158">
        <v>0</v>
      </c>
      <c r="P179" s="159" t="s">
        <v>690</v>
      </c>
      <c r="Q179" s="159"/>
    </row>
    <row r="180" spans="1:17">
      <c r="A180" s="147">
        <f>A179+1</f>
        <v>149</v>
      </c>
      <c r="B180" s="162" t="s">
        <v>125</v>
      </c>
      <c r="C180" s="149" t="s">
        <v>20</v>
      </c>
      <c r="D180" s="150">
        <v>1</v>
      </c>
      <c r="E180" s="151">
        <v>10</v>
      </c>
      <c r="F180" s="529"/>
      <c r="G180" s="526"/>
      <c r="H180" s="532"/>
      <c r="I180" s="526"/>
      <c r="J180" s="526"/>
      <c r="K180" s="156">
        <f t="shared" si="17"/>
        <v>0</v>
      </c>
      <c r="M180" s="157">
        <v>0</v>
      </c>
      <c r="N180" s="158">
        <v>0</v>
      </c>
      <c r="P180" s="159" t="s">
        <v>690</v>
      </c>
      <c r="Q180" s="159"/>
    </row>
    <row r="181" spans="1:17">
      <c r="A181" s="147">
        <f>A180+1</f>
        <v>150</v>
      </c>
      <c r="B181" s="162" t="s">
        <v>126</v>
      </c>
      <c r="C181" s="149" t="s">
        <v>20</v>
      </c>
      <c r="D181" s="150">
        <v>1</v>
      </c>
      <c r="E181" s="151">
        <v>3</v>
      </c>
      <c r="F181" s="529"/>
      <c r="G181" s="526"/>
      <c r="H181" s="532"/>
      <c r="I181" s="526"/>
      <c r="J181" s="526"/>
      <c r="K181" s="156">
        <f t="shared" si="17"/>
        <v>0</v>
      </c>
      <c r="M181" s="157">
        <v>0</v>
      </c>
      <c r="N181" s="158">
        <v>0</v>
      </c>
      <c r="P181" s="159" t="s">
        <v>690</v>
      </c>
      <c r="Q181" s="159"/>
    </row>
    <row r="182" spans="1:17">
      <c r="A182" s="147">
        <f>A181+1</f>
        <v>151</v>
      </c>
      <c r="B182" s="162" t="s">
        <v>142</v>
      </c>
      <c r="C182" s="149" t="s">
        <v>52</v>
      </c>
      <c r="D182" s="150">
        <v>1</v>
      </c>
      <c r="E182" s="151">
        <v>1</v>
      </c>
      <c r="F182" s="530"/>
      <c r="G182" s="527"/>
      <c r="H182" s="533"/>
      <c r="I182" s="527"/>
      <c r="J182" s="527"/>
      <c r="K182" s="156">
        <f t="shared" si="17"/>
        <v>0</v>
      </c>
      <c r="M182" s="157">
        <v>0</v>
      </c>
      <c r="N182" s="158">
        <v>0</v>
      </c>
      <c r="P182" s="159" t="s">
        <v>691</v>
      </c>
      <c r="Q182" s="159"/>
    </row>
    <row r="183" spans="1:17" s="139" customFormat="1">
      <c r="A183" s="142"/>
      <c r="B183" s="163" t="s">
        <v>143</v>
      </c>
      <c r="C183" s="163"/>
      <c r="D183" s="164"/>
      <c r="E183" s="143"/>
      <c r="F183" s="142"/>
      <c r="G183" s="142"/>
      <c r="H183" s="142"/>
      <c r="I183" s="142"/>
      <c r="J183" s="142"/>
      <c r="K183" s="144"/>
      <c r="M183" s="165"/>
      <c r="N183" s="145"/>
      <c r="P183" s="146"/>
      <c r="Q183" s="146"/>
    </row>
    <row r="184" spans="1:17">
      <c r="A184" s="147">
        <f>A182+1</f>
        <v>152</v>
      </c>
      <c r="B184" s="162" t="s">
        <v>107</v>
      </c>
      <c r="C184" s="149" t="s">
        <v>20</v>
      </c>
      <c r="D184" s="150">
        <v>1</v>
      </c>
      <c r="E184" s="151">
        <v>4</v>
      </c>
      <c r="F184" s="528">
        <v>120</v>
      </c>
      <c r="G184" s="525">
        <f>F184*E184</f>
        <v>480</v>
      </c>
      <c r="H184" s="531">
        <v>30</v>
      </c>
      <c r="I184" s="525">
        <f>H184*E184</f>
        <v>120</v>
      </c>
      <c r="J184" s="525">
        <f>G184+I184</f>
        <v>600</v>
      </c>
      <c r="K184" s="156">
        <f>J184/E184</f>
        <v>150</v>
      </c>
      <c r="M184" s="157">
        <v>0</v>
      </c>
      <c r="N184" s="158">
        <v>0</v>
      </c>
      <c r="P184" s="159" t="s">
        <v>690</v>
      </c>
      <c r="Q184" s="159"/>
    </row>
    <row r="185" spans="1:17">
      <c r="A185" s="147">
        <f>A184+1</f>
        <v>153</v>
      </c>
      <c r="B185" s="162" t="s">
        <v>90</v>
      </c>
      <c r="C185" s="149" t="s">
        <v>52</v>
      </c>
      <c r="D185" s="150">
        <v>1</v>
      </c>
      <c r="E185" s="151">
        <v>1</v>
      </c>
      <c r="F185" s="530"/>
      <c r="G185" s="527"/>
      <c r="H185" s="533"/>
      <c r="I185" s="527"/>
      <c r="J185" s="527"/>
      <c r="K185" s="156">
        <f>J185/E185</f>
        <v>0</v>
      </c>
      <c r="M185" s="157">
        <v>0</v>
      </c>
      <c r="N185" s="158">
        <v>0</v>
      </c>
      <c r="P185" s="159" t="s">
        <v>691</v>
      </c>
      <c r="Q185" s="159"/>
    </row>
    <row r="186" spans="1:17" s="139" customFormat="1">
      <c r="A186" s="142"/>
      <c r="B186" s="163" t="s">
        <v>144</v>
      </c>
      <c r="C186" s="163"/>
      <c r="D186" s="164"/>
      <c r="E186" s="143"/>
      <c r="F186" s="142"/>
      <c r="G186" s="142"/>
      <c r="H186" s="142"/>
      <c r="I186" s="142"/>
      <c r="J186" s="142"/>
      <c r="K186" s="144"/>
      <c r="M186" s="165"/>
      <c r="N186" s="145"/>
      <c r="P186" s="146"/>
      <c r="Q186" s="146"/>
    </row>
    <row r="187" spans="1:17">
      <c r="A187" s="147">
        <f>A185+1</f>
        <v>154</v>
      </c>
      <c r="B187" s="162" t="s">
        <v>118</v>
      </c>
      <c r="C187" s="149" t="s">
        <v>20</v>
      </c>
      <c r="D187" s="150">
        <v>1</v>
      </c>
      <c r="E187" s="151">
        <v>1</v>
      </c>
      <c r="F187" s="528">
        <v>420</v>
      </c>
      <c r="G187" s="525">
        <f>F187*E187</f>
        <v>420</v>
      </c>
      <c r="H187" s="531">
        <v>50</v>
      </c>
      <c r="I187" s="525">
        <f>H187*E187</f>
        <v>50</v>
      </c>
      <c r="J187" s="525">
        <f>G187+I187</f>
        <v>470</v>
      </c>
      <c r="K187" s="156">
        <f t="shared" ref="K187:K192" si="18">J187/E187</f>
        <v>470</v>
      </c>
      <c r="M187" s="157">
        <v>0</v>
      </c>
      <c r="N187" s="158">
        <v>0</v>
      </c>
      <c r="P187" s="159" t="s">
        <v>690</v>
      </c>
      <c r="Q187" s="159"/>
    </row>
    <row r="188" spans="1:17">
      <c r="A188" s="147">
        <f>A187+1</f>
        <v>155</v>
      </c>
      <c r="B188" s="162" t="s">
        <v>108</v>
      </c>
      <c r="C188" s="149" t="s">
        <v>20</v>
      </c>
      <c r="D188" s="150">
        <v>1</v>
      </c>
      <c r="E188" s="151">
        <v>29</v>
      </c>
      <c r="F188" s="529"/>
      <c r="G188" s="526"/>
      <c r="H188" s="532"/>
      <c r="I188" s="526"/>
      <c r="J188" s="526"/>
      <c r="K188" s="156">
        <f t="shared" si="18"/>
        <v>0</v>
      </c>
      <c r="M188" s="157">
        <v>0</v>
      </c>
      <c r="N188" s="158">
        <v>0</v>
      </c>
      <c r="P188" s="159" t="s">
        <v>690</v>
      </c>
      <c r="Q188" s="159"/>
    </row>
    <row r="189" spans="1:17">
      <c r="A189" s="147">
        <f>A188+1</f>
        <v>156</v>
      </c>
      <c r="B189" s="162" t="s">
        <v>125</v>
      </c>
      <c r="C189" s="149" t="s">
        <v>20</v>
      </c>
      <c r="D189" s="150">
        <v>1</v>
      </c>
      <c r="E189" s="151">
        <v>8</v>
      </c>
      <c r="F189" s="529"/>
      <c r="G189" s="526"/>
      <c r="H189" s="532"/>
      <c r="I189" s="526"/>
      <c r="J189" s="526"/>
      <c r="K189" s="156">
        <f t="shared" si="18"/>
        <v>0</v>
      </c>
      <c r="M189" s="157">
        <v>0</v>
      </c>
      <c r="N189" s="158">
        <v>0</v>
      </c>
      <c r="P189" s="159" t="s">
        <v>690</v>
      </c>
      <c r="Q189" s="159"/>
    </row>
    <row r="190" spans="1:17">
      <c r="A190" s="147">
        <f>A189+1</f>
        <v>157</v>
      </c>
      <c r="B190" s="162" t="s">
        <v>126</v>
      </c>
      <c r="C190" s="149" t="s">
        <v>20</v>
      </c>
      <c r="D190" s="150">
        <v>1</v>
      </c>
      <c r="E190" s="151">
        <v>2</v>
      </c>
      <c r="F190" s="529"/>
      <c r="G190" s="526"/>
      <c r="H190" s="532"/>
      <c r="I190" s="526"/>
      <c r="J190" s="526"/>
      <c r="K190" s="156">
        <f t="shared" si="18"/>
        <v>0</v>
      </c>
      <c r="M190" s="157">
        <v>0</v>
      </c>
      <c r="N190" s="158">
        <v>0</v>
      </c>
      <c r="P190" s="159" t="s">
        <v>690</v>
      </c>
      <c r="Q190" s="159"/>
    </row>
    <row r="191" spans="1:17">
      <c r="A191" s="147">
        <f>A190+1</f>
        <v>158</v>
      </c>
      <c r="B191" s="162" t="s">
        <v>145</v>
      </c>
      <c r="C191" s="149" t="s">
        <v>20</v>
      </c>
      <c r="D191" s="150">
        <v>1</v>
      </c>
      <c r="E191" s="151">
        <v>1</v>
      </c>
      <c r="F191" s="529"/>
      <c r="G191" s="526"/>
      <c r="H191" s="532"/>
      <c r="I191" s="526"/>
      <c r="J191" s="526"/>
      <c r="K191" s="156">
        <f t="shared" si="18"/>
        <v>0</v>
      </c>
      <c r="M191" s="157">
        <v>0</v>
      </c>
      <c r="N191" s="158">
        <v>0</v>
      </c>
      <c r="P191" s="159" t="s">
        <v>690</v>
      </c>
      <c r="Q191" s="159"/>
    </row>
    <row r="192" spans="1:17">
      <c r="A192" s="147">
        <f>A191+1</f>
        <v>159</v>
      </c>
      <c r="B192" s="162" t="s">
        <v>146</v>
      </c>
      <c r="C192" s="149" t="s">
        <v>52</v>
      </c>
      <c r="D192" s="150">
        <v>1</v>
      </c>
      <c r="E192" s="151">
        <v>1</v>
      </c>
      <c r="F192" s="530"/>
      <c r="G192" s="527"/>
      <c r="H192" s="533"/>
      <c r="I192" s="527"/>
      <c r="J192" s="527"/>
      <c r="K192" s="156">
        <f t="shared" si="18"/>
        <v>0</v>
      </c>
      <c r="M192" s="157">
        <v>0</v>
      </c>
      <c r="N192" s="158">
        <v>0</v>
      </c>
      <c r="P192" s="159" t="s">
        <v>691</v>
      </c>
      <c r="Q192" s="159"/>
    </row>
    <row r="193" spans="1:17" s="139" customFormat="1">
      <c r="A193" s="142"/>
      <c r="B193" s="163" t="s">
        <v>147</v>
      </c>
      <c r="C193" s="163"/>
      <c r="D193" s="164"/>
      <c r="E193" s="143"/>
      <c r="F193" s="142"/>
      <c r="G193" s="142"/>
      <c r="H193" s="142"/>
      <c r="I193" s="142"/>
      <c r="J193" s="142"/>
      <c r="K193" s="144"/>
      <c r="M193" s="165"/>
      <c r="N193" s="145"/>
      <c r="P193" s="146"/>
      <c r="Q193" s="146"/>
    </row>
    <row r="194" spans="1:17">
      <c r="A194" s="147">
        <f>A192+1</f>
        <v>160</v>
      </c>
      <c r="B194" s="162" t="s">
        <v>118</v>
      </c>
      <c r="C194" s="149" t="s">
        <v>20</v>
      </c>
      <c r="D194" s="150">
        <v>1</v>
      </c>
      <c r="E194" s="151">
        <v>1</v>
      </c>
      <c r="F194" s="528">
        <v>420</v>
      </c>
      <c r="G194" s="525">
        <f>F194*E194</f>
        <v>420</v>
      </c>
      <c r="H194" s="531">
        <v>50</v>
      </c>
      <c r="I194" s="525">
        <f>H194*E194</f>
        <v>50</v>
      </c>
      <c r="J194" s="525">
        <f>G194+I194</f>
        <v>470</v>
      </c>
      <c r="K194" s="156">
        <f t="shared" ref="K194:K199" si="19">J194/E194</f>
        <v>470</v>
      </c>
      <c r="M194" s="157">
        <v>0</v>
      </c>
      <c r="N194" s="158">
        <v>0</v>
      </c>
      <c r="P194" s="159" t="s">
        <v>690</v>
      </c>
      <c r="Q194" s="159"/>
    </row>
    <row r="195" spans="1:17">
      <c r="A195" s="147">
        <f>A194+1</f>
        <v>161</v>
      </c>
      <c r="B195" s="162" t="s">
        <v>108</v>
      </c>
      <c r="C195" s="149" t="s">
        <v>20</v>
      </c>
      <c r="D195" s="150">
        <v>1</v>
      </c>
      <c r="E195" s="151">
        <v>28</v>
      </c>
      <c r="F195" s="529"/>
      <c r="G195" s="526"/>
      <c r="H195" s="532"/>
      <c r="I195" s="526"/>
      <c r="J195" s="526"/>
      <c r="K195" s="156">
        <f t="shared" si="19"/>
        <v>0</v>
      </c>
      <c r="M195" s="157">
        <v>0</v>
      </c>
      <c r="N195" s="158">
        <v>0</v>
      </c>
      <c r="P195" s="159" t="s">
        <v>690</v>
      </c>
      <c r="Q195" s="159"/>
    </row>
    <row r="196" spans="1:17">
      <c r="A196" s="147">
        <f>A195+1</f>
        <v>162</v>
      </c>
      <c r="B196" s="162" t="s">
        <v>125</v>
      </c>
      <c r="C196" s="149" t="s">
        <v>20</v>
      </c>
      <c r="D196" s="150">
        <v>1</v>
      </c>
      <c r="E196" s="151">
        <v>3</v>
      </c>
      <c r="F196" s="529"/>
      <c r="G196" s="526"/>
      <c r="H196" s="532"/>
      <c r="I196" s="526"/>
      <c r="J196" s="526"/>
      <c r="K196" s="156">
        <f t="shared" si="19"/>
        <v>0</v>
      </c>
      <c r="M196" s="157">
        <v>0</v>
      </c>
      <c r="N196" s="158">
        <v>0</v>
      </c>
      <c r="P196" s="159" t="s">
        <v>690</v>
      </c>
      <c r="Q196" s="159"/>
    </row>
    <row r="197" spans="1:17">
      <c r="A197" s="147">
        <f>A196+1</f>
        <v>163</v>
      </c>
      <c r="B197" s="162" t="s">
        <v>126</v>
      </c>
      <c r="C197" s="149" t="s">
        <v>20</v>
      </c>
      <c r="D197" s="150">
        <v>1</v>
      </c>
      <c r="E197" s="151">
        <v>6</v>
      </c>
      <c r="F197" s="529"/>
      <c r="G197" s="526"/>
      <c r="H197" s="532"/>
      <c r="I197" s="526"/>
      <c r="J197" s="526"/>
      <c r="K197" s="156">
        <f t="shared" si="19"/>
        <v>0</v>
      </c>
      <c r="M197" s="157">
        <v>0</v>
      </c>
      <c r="N197" s="158">
        <v>0</v>
      </c>
      <c r="P197" s="159" t="s">
        <v>690</v>
      </c>
      <c r="Q197" s="159"/>
    </row>
    <row r="198" spans="1:17">
      <c r="A198" s="147">
        <f>A197+1</f>
        <v>164</v>
      </c>
      <c r="B198" s="162" t="s">
        <v>148</v>
      </c>
      <c r="C198" s="149" t="s">
        <v>20</v>
      </c>
      <c r="D198" s="150">
        <v>1</v>
      </c>
      <c r="E198" s="151">
        <v>6</v>
      </c>
      <c r="F198" s="529"/>
      <c r="G198" s="526"/>
      <c r="H198" s="532"/>
      <c r="I198" s="526"/>
      <c r="J198" s="526"/>
      <c r="K198" s="156">
        <f t="shared" si="19"/>
        <v>0</v>
      </c>
      <c r="M198" s="157">
        <v>0</v>
      </c>
      <c r="N198" s="158">
        <v>0</v>
      </c>
      <c r="P198" s="159" t="s">
        <v>690</v>
      </c>
      <c r="Q198" s="159"/>
    </row>
    <row r="199" spans="1:17">
      <c r="A199" s="147">
        <f>A198+1</f>
        <v>165</v>
      </c>
      <c r="B199" s="162" t="s">
        <v>149</v>
      </c>
      <c r="C199" s="149" t="s">
        <v>52</v>
      </c>
      <c r="D199" s="150">
        <v>1</v>
      </c>
      <c r="E199" s="151">
        <v>1</v>
      </c>
      <c r="F199" s="530"/>
      <c r="G199" s="527"/>
      <c r="H199" s="533"/>
      <c r="I199" s="527"/>
      <c r="J199" s="527"/>
      <c r="K199" s="156">
        <f t="shared" si="19"/>
        <v>0</v>
      </c>
      <c r="M199" s="157">
        <v>0</v>
      </c>
      <c r="N199" s="158">
        <v>0</v>
      </c>
      <c r="P199" s="159" t="s">
        <v>691</v>
      </c>
      <c r="Q199" s="159"/>
    </row>
    <row r="200" spans="1:17" s="139" customFormat="1">
      <c r="A200" s="142"/>
      <c r="B200" s="163" t="s">
        <v>150</v>
      </c>
      <c r="C200" s="163"/>
      <c r="D200" s="164"/>
      <c r="E200" s="143"/>
      <c r="F200" s="142"/>
      <c r="G200" s="142"/>
      <c r="H200" s="142"/>
      <c r="I200" s="142"/>
      <c r="J200" s="142"/>
      <c r="K200" s="144"/>
      <c r="M200" s="165"/>
      <c r="N200" s="145"/>
      <c r="P200" s="146"/>
      <c r="Q200" s="146"/>
    </row>
    <row r="201" spans="1:17">
      <c r="A201" s="147">
        <f>A199+1</f>
        <v>166</v>
      </c>
      <c r="B201" s="162" t="s">
        <v>119</v>
      </c>
      <c r="C201" s="149" t="s">
        <v>20</v>
      </c>
      <c r="D201" s="150">
        <v>1</v>
      </c>
      <c r="E201" s="151">
        <v>1</v>
      </c>
      <c r="F201" s="528">
        <v>380</v>
      </c>
      <c r="G201" s="525">
        <f>F201*E201</f>
        <v>380</v>
      </c>
      <c r="H201" s="531">
        <v>50</v>
      </c>
      <c r="I201" s="525">
        <f>H201*E201</f>
        <v>50</v>
      </c>
      <c r="J201" s="525">
        <f>G201+I201</f>
        <v>430</v>
      </c>
      <c r="K201" s="156">
        <f>J201/E201</f>
        <v>430</v>
      </c>
      <c r="M201" s="157">
        <v>0</v>
      </c>
      <c r="N201" s="158">
        <v>0</v>
      </c>
      <c r="P201" s="159" t="s">
        <v>690</v>
      </c>
      <c r="Q201" s="159"/>
    </row>
    <row r="202" spans="1:17">
      <c r="A202" s="147">
        <f>A201+1</f>
        <v>167</v>
      </c>
      <c r="B202" s="162" t="s">
        <v>108</v>
      </c>
      <c r="C202" s="149" t="s">
        <v>20</v>
      </c>
      <c r="D202" s="150">
        <v>1</v>
      </c>
      <c r="E202" s="151">
        <v>14</v>
      </c>
      <c r="F202" s="529"/>
      <c r="G202" s="526"/>
      <c r="H202" s="532"/>
      <c r="I202" s="526"/>
      <c r="J202" s="526"/>
      <c r="K202" s="156">
        <f>J202/E202</f>
        <v>0</v>
      </c>
      <c r="M202" s="157">
        <v>0</v>
      </c>
      <c r="N202" s="158">
        <v>0</v>
      </c>
      <c r="P202" s="159" t="s">
        <v>690</v>
      </c>
      <c r="Q202" s="159"/>
    </row>
    <row r="203" spans="1:17">
      <c r="A203" s="147">
        <f>A202+1</f>
        <v>168</v>
      </c>
      <c r="B203" s="162" t="s">
        <v>125</v>
      </c>
      <c r="C203" s="149" t="s">
        <v>20</v>
      </c>
      <c r="D203" s="150">
        <v>1</v>
      </c>
      <c r="E203" s="151">
        <v>15</v>
      </c>
      <c r="F203" s="529"/>
      <c r="G203" s="526"/>
      <c r="H203" s="532"/>
      <c r="I203" s="526"/>
      <c r="J203" s="526"/>
      <c r="K203" s="156">
        <f>J203/E203</f>
        <v>0</v>
      </c>
      <c r="M203" s="157">
        <v>0</v>
      </c>
      <c r="N203" s="158">
        <v>0</v>
      </c>
      <c r="P203" s="159" t="s">
        <v>690</v>
      </c>
      <c r="Q203" s="159"/>
    </row>
    <row r="204" spans="1:17">
      <c r="A204" s="147">
        <f>A203+1</f>
        <v>169</v>
      </c>
      <c r="B204" s="162" t="s">
        <v>126</v>
      </c>
      <c r="C204" s="149" t="s">
        <v>20</v>
      </c>
      <c r="D204" s="150">
        <v>1</v>
      </c>
      <c r="E204" s="151">
        <v>1</v>
      </c>
      <c r="F204" s="529"/>
      <c r="G204" s="526"/>
      <c r="H204" s="532"/>
      <c r="I204" s="526"/>
      <c r="J204" s="526"/>
      <c r="K204" s="156">
        <f>J204/E204</f>
        <v>0</v>
      </c>
      <c r="M204" s="157">
        <v>0</v>
      </c>
      <c r="N204" s="158">
        <v>0</v>
      </c>
      <c r="P204" s="159" t="s">
        <v>690</v>
      </c>
      <c r="Q204" s="159"/>
    </row>
    <row r="205" spans="1:17">
      <c r="A205" s="147">
        <f>A204+1</f>
        <v>170</v>
      </c>
      <c r="B205" s="162" t="s">
        <v>151</v>
      </c>
      <c r="C205" s="149" t="s">
        <v>52</v>
      </c>
      <c r="D205" s="150">
        <v>1</v>
      </c>
      <c r="E205" s="151">
        <v>1</v>
      </c>
      <c r="F205" s="530"/>
      <c r="G205" s="527"/>
      <c r="H205" s="533"/>
      <c r="I205" s="527"/>
      <c r="J205" s="527"/>
      <c r="K205" s="156">
        <f>J205/E205</f>
        <v>0</v>
      </c>
      <c r="M205" s="157">
        <v>0</v>
      </c>
      <c r="N205" s="158">
        <v>0</v>
      </c>
      <c r="P205" s="159" t="s">
        <v>691</v>
      </c>
      <c r="Q205" s="159"/>
    </row>
    <row r="206" spans="1:17" s="139" customFormat="1">
      <c r="A206" s="142"/>
      <c r="B206" s="163" t="s">
        <v>152</v>
      </c>
      <c r="C206" s="163"/>
      <c r="D206" s="164"/>
      <c r="E206" s="143"/>
      <c r="F206" s="142"/>
      <c r="G206" s="142"/>
      <c r="H206" s="142"/>
      <c r="I206" s="142"/>
      <c r="J206" s="142"/>
      <c r="K206" s="144"/>
      <c r="M206" s="165"/>
      <c r="N206" s="145"/>
      <c r="P206" s="146"/>
      <c r="Q206" s="146"/>
    </row>
    <row r="207" spans="1:17">
      <c r="A207" s="147">
        <f>A205+1</f>
        <v>171</v>
      </c>
      <c r="B207" s="162" t="s">
        <v>112</v>
      </c>
      <c r="C207" s="149" t="s">
        <v>20</v>
      </c>
      <c r="D207" s="150">
        <v>1</v>
      </c>
      <c r="E207" s="151">
        <v>1</v>
      </c>
      <c r="F207" s="528">
        <v>350</v>
      </c>
      <c r="G207" s="525">
        <f>F207*E207</f>
        <v>350</v>
      </c>
      <c r="H207" s="531">
        <v>50</v>
      </c>
      <c r="I207" s="525">
        <f>H207*E207</f>
        <v>50</v>
      </c>
      <c r="J207" s="525">
        <f>G207+I207</f>
        <v>400</v>
      </c>
      <c r="K207" s="156">
        <f>J207/E207</f>
        <v>400</v>
      </c>
      <c r="M207" s="157">
        <v>0</v>
      </c>
      <c r="N207" s="158">
        <v>0</v>
      </c>
      <c r="P207" s="159" t="s">
        <v>690</v>
      </c>
      <c r="Q207" s="159"/>
    </row>
    <row r="208" spans="1:17">
      <c r="A208" s="147">
        <f>A207+1</f>
        <v>172</v>
      </c>
      <c r="B208" s="162" t="s">
        <v>108</v>
      </c>
      <c r="C208" s="149" t="s">
        <v>20</v>
      </c>
      <c r="D208" s="150">
        <v>1</v>
      </c>
      <c r="E208" s="151">
        <v>15</v>
      </c>
      <c r="F208" s="529"/>
      <c r="G208" s="526"/>
      <c r="H208" s="532"/>
      <c r="I208" s="526"/>
      <c r="J208" s="526"/>
      <c r="K208" s="156">
        <f>J208/E208</f>
        <v>0</v>
      </c>
      <c r="M208" s="157">
        <v>0</v>
      </c>
      <c r="N208" s="158">
        <v>0</v>
      </c>
      <c r="P208" s="159" t="s">
        <v>690</v>
      </c>
      <c r="Q208" s="159"/>
    </row>
    <row r="209" spans="1:17">
      <c r="A209" s="147">
        <f>A208+1</f>
        <v>173</v>
      </c>
      <c r="B209" s="162" t="s">
        <v>125</v>
      </c>
      <c r="C209" s="149" t="s">
        <v>20</v>
      </c>
      <c r="D209" s="150">
        <v>1</v>
      </c>
      <c r="E209" s="151">
        <v>4</v>
      </c>
      <c r="F209" s="529"/>
      <c r="G209" s="526"/>
      <c r="H209" s="532"/>
      <c r="I209" s="526"/>
      <c r="J209" s="526"/>
      <c r="K209" s="156">
        <f>J209/E209</f>
        <v>0</v>
      </c>
      <c r="M209" s="157">
        <v>0</v>
      </c>
      <c r="N209" s="158">
        <v>0</v>
      </c>
      <c r="P209" s="159" t="s">
        <v>690</v>
      </c>
      <c r="Q209" s="159"/>
    </row>
    <row r="210" spans="1:17">
      <c r="A210" s="147">
        <f>A209+1</f>
        <v>174</v>
      </c>
      <c r="B210" s="162" t="s">
        <v>135</v>
      </c>
      <c r="C210" s="149" t="s">
        <v>52</v>
      </c>
      <c r="D210" s="150">
        <v>1</v>
      </c>
      <c r="E210" s="151">
        <v>1</v>
      </c>
      <c r="F210" s="530"/>
      <c r="G210" s="527"/>
      <c r="H210" s="533"/>
      <c r="I210" s="527"/>
      <c r="J210" s="527"/>
      <c r="K210" s="156">
        <f>J210/E210</f>
        <v>0</v>
      </c>
      <c r="M210" s="157">
        <v>0</v>
      </c>
      <c r="N210" s="158">
        <v>0</v>
      </c>
      <c r="P210" s="159" t="s">
        <v>691</v>
      </c>
      <c r="Q210" s="159"/>
    </row>
    <row r="211" spans="1:17" s="139" customFormat="1">
      <c r="A211" s="142"/>
      <c r="B211" s="163" t="s">
        <v>153</v>
      </c>
      <c r="C211" s="163"/>
      <c r="D211" s="164"/>
      <c r="E211" s="143"/>
      <c r="F211" s="142"/>
      <c r="G211" s="142"/>
      <c r="H211" s="142"/>
      <c r="I211" s="142"/>
      <c r="J211" s="142"/>
      <c r="K211" s="144"/>
      <c r="M211" s="165"/>
      <c r="N211" s="145"/>
      <c r="P211" s="146"/>
      <c r="Q211" s="146"/>
    </row>
    <row r="212" spans="1:17">
      <c r="A212" s="147">
        <f>A210+1</f>
        <v>175</v>
      </c>
      <c r="B212" s="162" t="s">
        <v>113</v>
      </c>
      <c r="C212" s="149" t="s">
        <v>20</v>
      </c>
      <c r="D212" s="150">
        <v>1</v>
      </c>
      <c r="E212" s="151">
        <v>1</v>
      </c>
      <c r="F212" s="528">
        <v>380</v>
      </c>
      <c r="G212" s="525">
        <f>F212*E212</f>
        <v>380</v>
      </c>
      <c r="H212" s="531">
        <v>50</v>
      </c>
      <c r="I212" s="525">
        <f>H212*E212</f>
        <v>50</v>
      </c>
      <c r="J212" s="525">
        <f>G212+I212</f>
        <v>430</v>
      </c>
      <c r="K212" s="156">
        <f>J212/E212</f>
        <v>430</v>
      </c>
      <c r="M212" s="157">
        <v>0</v>
      </c>
      <c r="N212" s="158">
        <v>0</v>
      </c>
      <c r="P212" s="159" t="s">
        <v>690</v>
      </c>
      <c r="Q212" s="159"/>
    </row>
    <row r="213" spans="1:17">
      <c r="A213" s="147">
        <f>A212+1</f>
        <v>176</v>
      </c>
      <c r="B213" s="162" t="s">
        <v>108</v>
      </c>
      <c r="C213" s="149" t="s">
        <v>20</v>
      </c>
      <c r="D213" s="150">
        <v>1</v>
      </c>
      <c r="E213" s="151">
        <v>28</v>
      </c>
      <c r="F213" s="529"/>
      <c r="G213" s="526"/>
      <c r="H213" s="532"/>
      <c r="I213" s="526"/>
      <c r="J213" s="526"/>
      <c r="K213" s="156">
        <f>J213/E213</f>
        <v>0</v>
      </c>
      <c r="M213" s="157">
        <v>0</v>
      </c>
      <c r="N213" s="158">
        <v>0</v>
      </c>
      <c r="P213" s="159" t="s">
        <v>690</v>
      </c>
      <c r="Q213" s="159"/>
    </row>
    <row r="214" spans="1:17">
      <c r="A214" s="147">
        <f>A213+1</f>
        <v>177</v>
      </c>
      <c r="B214" s="162" t="s">
        <v>125</v>
      </c>
      <c r="C214" s="149" t="s">
        <v>20</v>
      </c>
      <c r="D214" s="150">
        <v>1</v>
      </c>
      <c r="E214" s="151">
        <v>7</v>
      </c>
      <c r="F214" s="529"/>
      <c r="G214" s="526"/>
      <c r="H214" s="532"/>
      <c r="I214" s="526"/>
      <c r="J214" s="526"/>
      <c r="K214" s="156">
        <f>J214/E214</f>
        <v>0</v>
      </c>
      <c r="M214" s="157">
        <v>0</v>
      </c>
      <c r="N214" s="158">
        <v>0</v>
      </c>
      <c r="P214" s="159" t="s">
        <v>690</v>
      </c>
      <c r="Q214" s="159"/>
    </row>
    <row r="215" spans="1:17">
      <c r="A215" s="147">
        <f>A214+1</f>
        <v>178</v>
      </c>
      <c r="B215" s="162" t="s">
        <v>126</v>
      </c>
      <c r="C215" s="149" t="s">
        <v>20</v>
      </c>
      <c r="D215" s="150">
        <v>1</v>
      </c>
      <c r="E215" s="151">
        <v>1</v>
      </c>
      <c r="F215" s="529"/>
      <c r="G215" s="526"/>
      <c r="H215" s="532"/>
      <c r="I215" s="526"/>
      <c r="J215" s="526"/>
      <c r="K215" s="156">
        <f>J215/E215</f>
        <v>0</v>
      </c>
      <c r="M215" s="157">
        <v>0</v>
      </c>
      <c r="N215" s="158">
        <v>0</v>
      </c>
      <c r="P215" s="159" t="s">
        <v>690</v>
      </c>
      <c r="Q215" s="159"/>
    </row>
    <row r="216" spans="1:17">
      <c r="A216" s="147">
        <f>A215+1</f>
        <v>179</v>
      </c>
      <c r="B216" s="162" t="s">
        <v>154</v>
      </c>
      <c r="C216" s="149" t="s">
        <v>52</v>
      </c>
      <c r="D216" s="150">
        <v>1</v>
      </c>
      <c r="E216" s="151">
        <v>1</v>
      </c>
      <c r="F216" s="530"/>
      <c r="G216" s="527"/>
      <c r="H216" s="533"/>
      <c r="I216" s="527"/>
      <c r="J216" s="527"/>
      <c r="K216" s="156">
        <f>J216/E216</f>
        <v>0</v>
      </c>
      <c r="M216" s="157">
        <v>0</v>
      </c>
      <c r="N216" s="158">
        <v>0</v>
      </c>
      <c r="P216" s="159" t="s">
        <v>691</v>
      </c>
      <c r="Q216" s="159"/>
    </row>
    <row r="217" spans="1:17" s="139" customFormat="1">
      <c r="A217" s="142"/>
      <c r="B217" s="163" t="s">
        <v>155</v>
      </c>
      <c r="C217" s="163"/>
      <c r="D217" s="164"/>
      <c r="E217" s="143"/>
      <c r="F217" s="142"/>
      <c r="G217" s="142"/>
      <c r="H217" s="142"/>
      <c r="I217" s="142"/>
      <c r="J217" s="142"/>
      <c r="K217" s="144"/>
      <c r="M217" s="165"/>
      <c r="N217" s="145"/>
      <c r="P217" s="146"/>
      <c r="Q217" s="146"/>
    </row>
    <row r="218" spans="1:17">
      <c r="A218" s="147">
        <f>A216+1</f>
        <v>180</v>
      </c>
      <c r="B218" s="162" t="s">
        <v>112</v>
      </c>
      <c r="C218" s="149" t="s">
        <v>20</v>
      </c>
      <c r="D218" s="150">
        <v>1</v>
      </c>
      <c r="E218" s="151">
        <v>1</v>
      </c>
      <c r="F218" s="528">
        <v>350</v>
      </c>
      <c r="G218" s="525">
        <f>F218*E218</f>
        <v>350</v>
      </c>
      <c r="H218" s="531">
        <v>50</v>
      </c>
      <c r="I218" s="525">
        <f>H218*E218</f>
        <v>50</v>
      </c>
      <c r="J218" s="525">
        <f>G218+I218</f>
        <v>400</v>
      </c>
      <c r="K218" s="156">
        <f>J218/E218</f>
        <v>400</v>
      </c>
      <c r="M218" s="157">
        <v>0</v>
      </c>
      <c r="N218" s="158">
        <v>0</v>
      </c>
      <c r="P218" s="159" t="s">
        <v>690</v>
      </c>
      <c r="Q218" s="159"/>
    </row>
    <row r="219" spans="1:17">
      <c r="A219" s="147">
        <f>A218+1</f>
        <v>181</v>
      </c>
      <c r="B219" s="162" t="s">
        <v>108</v>
      </c>
      <c r="C219" s="149" t="s">
        <v>20</v>
      </c>
      <c r="D219" s="150">
        <v>1</v>
      </c>
      <c r="E219" s="151">
        <v>27</v>
      </c>
      <c r="F219" s="529"/>
      <c r="G219" s="526"/>
      <c r="H219" s="532"/>
      <c r="I219" s="526"/>
      <c r="J219" s="526"/>
      <c r="K219" s="156">
        <f>J219/E219</f>
        <v>0</v>
      </c>
      <c r="M219" s="157">
        <v>0</v>
      </c>
      <c r="N219" s="158">
        <v>0</v>
      </c>
      <c r="P219" s="159" t="s">
        <v>690</v>
      </c>
      <c r="Q219" s="159"/>
    </row>
    <row r="220" spans="1:17">
      <c r="A220" s="147">
        <f>A219+1</f>
        <v>182</v>
      </c>
      <c r="B220" s="162" t="s">
        <v>125</v>
      </c>
      <c r="C220" s="149" t="s">
        <v>20</v>
      </c>
      <c r="D220" s="150">
        <v>1</v>
      </c>
      <c r="E220" s="151">
        <v>3</v>
      </c>
      <c r="F220" s="529"/>
      <c r="G220" s="526"/>
      <c r="H220" s="532"/>
      <c r="I220" s="526"/>
      <c r="J220" s="526"/>
      <c r="K220" s="156">
        <f>J220/E220</f>
        <v>0</v>
      </c>
      <c r="M220" s="157">
        <v>0</v>
      </c>
      <c r="N220" s="158">
        <v>0</v>
      </c>
      <c r="P220" s="159" t="s">
        <v>690</v>
      </c>
      <c r="Q220" s="159"/>
    </row>
    <row r="221" spans="1:17">
      <c r="A221" s="147">
        <f>A220+1</f>
        <v>183</v>
      </c>
      <c r="B221" s="162" t="s">
        <v>151</v>
      </c>
      <c r="C221" s="149" t="s">
        <v>52</v>
      </c>
      <c r="D221" s="150">
        <v>1</v>
      </c>
      <c r="E221" s="151">
        <v>1</v>
      </c>
      <c r="F221" s="530"/>
      <c r="G221" s="527"/>
      <c r="H221" s="533"/>
      <c r="I221" s="527"/>
      <c r="J221" s="527"/>
      <c r="K221" s="156">
        <f>J221/E221</f>
        <v>0</v>
      </c>
      <c r="M221" s="157">
        <v>0</v>
      </c>
      <c r="N221" s="158">
        <v>0</v>
      </c>
      <c r="P221" s="159" t="s">
        <v>691</v>
      </c>
      <c r="Q221" s="159"/>
    </row>
    <row r="222" spans="1:17" s="139" customFormat="1">
      <c r="A222" s="142"/>
      <c r="B222" s="163" t="s">
        <v>156</v>
      </c>
      <c r="C222" s="163"/>
      <c r="D222" s="164"/>
      <c r="E222" s="143"/>
      <c r="F222" s="142"/>
      <c r="G222" s="142"/>
      <c r="H222" s="142"/>
      <c r="I222" s="142"/>
      <c r="J222" s="142"/>
      <c r="K222" s="144"/>
      <c r="M222" s="165"/>
      <c r="N222" s="145"/>
      <c r="P222" s="146"/>
      <c r="Q222" s="146"/>
    </row>
    <row r="223" spans="1:17">
      <c r="A223" s="147">
        <f>A221+1</f>
        <v>184</v>
      </c>
      <c r="B223" s="162" t="s">
        <v>118</v>
      </c>
      <c r="C223" s="149" t="s">
        <v>20</v>
      </c>
      <c r="D223" s="150">
        <v>1</v>
      </c>
      <c r="E223" s="151">
        <v>1</v>
      </c>
      <c r="F223" s="528">
        <v>420</v>
      </c>
      <c r="G223" s="525">
        <f>F223*E223</f>
        <v>420</v>
      </c>
      <c r="H223" s="531">
        <v>50</v>
      </c>
      <c r="I223" s="525">
        <f>H223*E223</f>
        <v>50</v>
      </c>
      <c r="J223" s="525">
        <f>G223+I223</f>
        <v>470</v>
      </c>
      <c r="K223" s="156">
        <f t="shared" ref="K223:K228" si="20">J223/E223</f>
        <v>470</v>
      </c>
      <c r="M223" s="157">
        <v>0</v>
      </c>
      <c r="N223" s="158">
        <v>0</v>
      </c>
      <c r="P223" s="159" t="s">
        <v>690</v>
      </c>
      <c r="Q223" s="159"/>
    </row>
    <row r="224" spans="1:17">
      <c r="A224" s="147">
        <f>A223+1</f>
        <v>185</v>
      </c>
      <c r="B224" s="162" t="s">
        <v>108</v>
      </c>
      <c r="C224" s="149" t="s">
        <v>20</v>
      </c>
      <c r="D224" s="150">
        <v>1</v>
      </c>
      <c r="E224" s="151">
        <v>25</v>
      </c>
      <c r="F224" s="529"/>
      <c r="G224" s="526"/>
      <c r="H224" s="532"/>
      <c r="I224" s="526"/>
      <c r="J224" s="526"/>
      <c r="K224" s="156">
        <f t="shared" si="20"/>
        <v>0</v>
      </c>
      <c r="M224" s="157">
        <v>0</v>
      </c>
      <c r="N224" s="158">
        <v>0</v>
      </c>
      <c r="P224" s="159" t="s">
        <v>690</v>
      </c>
      <c r="Q224" s="159"/>
    </row>
    <row r="225" spans="1:17">
      <c r="A225" s="147">
        <f>A224+1</f>
        <v>186</v>
      </c>
      <c r="B225" s="162" t="s">
        <v>125</v>
      </c>
      <c r="C225" s="149" t="s">
        <v>20</v>
      </c>
      <c r="D225" s="150">
        <v>1</v>
      </c>
      <c r="E225" s="151">
        <v>10</v>
      </c>
      <c r="F225" s="529"/>
      <c r="G225" s="526"/>
      <c r="H225" s="532"/>
      <c r="I225" s="526"/>
      <c r="J225" s="526"/>
      <c r="K225" s="156">
        <f t="shared" si="20"/>
        <v>0</v>
      </c>
      <c r="M225" s="157">
        <v>0</v>
      </c>
      <c r="N225" s="158">
        <v>0</v>
      </c>
      <c r="P225" s="159" t="s">
        <v>690</v>
      </c>
      <c r="Q225" s="159"/>
    </row>
    <row r="226" spans="1:17">
      <c r="A226" s="147">
        <f>A225+1</f>
        <v>187</v>
      </c>
      <c r="B226" s="162" t="s">
        <v>126</v>
      </c>
      <c r="C226" s="149" t="s">
        <v>20</v>
      </c>
      <c r="D226" s="150">
        <v>1</v>
      </c>
      <c r="E226" s="151">
        <v>2</v>
      </c>
      <c r="F226" s="529"/>
      <c r="G226" s="526"/>
      <c r="H226" s="532"/>
      <c r="I226" s="526"/>
      <c r="J226" s="526"/>
      <c r="K226" s="156">
        <f t="shared" si="20"/>
        <v>0</v>
      </c>
      <c r="M226" s="157">
        <v>0</v>
      </c>
      <c r="N226" s="158">
        <v>0</v>
      </c>
      <c r="P226" s="159" t="s">
        <v>690</v>
      </c>
      <c r="Q226" s="159"/>
    </row>
    <row r="227" spans="1:17">
      <c r="A227" s="147">
        <f>A226+1</f>
        <v>188</v>
      </c>
      <c r="B227" s="162" t="s">
        <v>145</v>
      </c>
      <c r="C227" s="149" t="s">
        <v>20</v>
      </c>
      <c r="D227" s="150">
        <v>1</v>
      </c>
      <c r="E227" s="151">
        <v>1</v>
      </c>
      <c r="F227" s="529"/>
      <c r="G227" s="526"/>
      <c r="H227" s="532"/>
      <c r="I227" s="526"/>
      <c r="J227" s="526"/>
      <c r="K227" s="156">
        <f t="shared" si="20"/>
        <v>0</v>
      </c>
      <c r="M227" s="157">
        <v>0</v>
      </c>
      <c r="N227" s="158">
        <v>0</v>
      </c>
      <c r="P227" s="159" t="s">
        <v>690</v>
      </c>
      <c r="Q227" s="159"/>
    </row>
    <row r="228" spans="1:17">
      <c r="A228" s="147">
        <f>A227+1</f>
        <v>189</v>
      </c>
      <c r="B228" s="162" t="s">
        <v>157</v>
      </c>
      <c r="C228" s="149" t="s">
        <v>52</v>
      </c>
      <c r="D228" s="150">
        <v>1</v>
      </c>
      <c r="E228" s="151">
        <v>1</v>
      </c>
      <c r="F228" s="530"/>
      <c r="G228" s="527"/>
      <c r="H228" s="533"/>
      <c r="I228" s="527"/>
      <c r="J228" s="527"/>
      <c r="K228" s="156">
        <f t="shared" si="20"/>
        <v>0</v>
      </c>
      <c r="M228" s="157">
        <v>0</v>
      </c>
      <c r="N228" s="158">
        <v>0</v>
      </c>
      <c r="P228" s="159" t="s">
        <v>691</v>
      </c>
      <c r="Q228" s="159"/>
    </row>
    <row r="229" spans="1:17" s="139" customFormat="1">
      <c r="A229" s="142"/>
      <c r="B229" s="163" t="s">
        <v>158</v>
      </c>
      <c r="C229" s="163"/>
      <c r="D229" s="164"/>
      <c r="E229" s="143"/>
      <c r="F229" s="142"/>
      <c r="G229" s="142"/>
      <c r="H229" s="142"/>
      <c r="I229" s="142"/>
      <c r="J229" s="142"/>
      <c r="K229" s="144"/>
      <c r="M229" s="165"/>
      <c r="N229" s="145"/>
      <c r="P229" s="146"/>
      <c r="Q229" s="146"/>
    </row>
    <row r="230" spans="1:17">
      <c r="A230" s="147">
        <f>A228+1</f>
        <v>190</v>
      </c>
      <c r="B230" s="162" t="s">
        <v>113</v>
      </c>
      <c r="C230" s="149" t="s">
        <v>20</v>
      </c>
      <c r="D230" s="150">
        <v>1</v>
      </c>
      <c r="E230" s="151">
        <v>1</v>
      </c>
      <c r="F230" s="528">
        <v>280</v>
      </c>
      <c r="G230" s="525">
        <f>F230*E230</f>
        <v>280</v>
      </c>
      <c r="H230" s="531">
        <v>50</v>
      </c>
      <c r="I230" s="525">
        <f>H230*E230</f>
        <v>50</v>
      </c>
      <c r="J230" s="525">
        <f>G230+I230</f>
        <v>330</v>
      </c>
      <c r="K230" s="156">
        <f>J230/E230</f>
        <v>330</v>
      </c>
      <c r="M230" s="157">
        <v>0</v>
      </c>
      <c r="N230" s="158">
        <v>0</v>
      </c>
      <c r="P230" s="159" t="s">
        <v>690</v>
      </c>
      <c r="Q230" s="159"/>
    </row>
    <row r="231" spans="1:17">
      <c r="A231" s="147">
        <f>A230+1</f>
        <v>191</v>
      </c>
      <c r="B231" s="162" t="s">
        <v>108</v>
      </c>
      <c r="C231" s="149" t="s">
        <v>20</v>
      </c>
      <c r="D231" s="150">
        <v>1</v>
      </c>
      <c r="E231" s="151">
        <v>11</v>
      </c>
      <c r="F231" s="529"/>
      <c r="G231" s="526"/>
      <c r="H231" s="532"/>
      <c r="I231" s="526"/>
      <c r="J231" s="526"/>
      <c r="K231" s="156">
        <f>J231/E231</f>
        <v>0</v>
      </c>
      <c r="M231" s="157">
        <v>0</v>
      </c>
      <c r="N231" s="158">
        <v>0</v>
      </c>
      <c r="P231" s="159" t="s">
        <v>690</v>
      </c>
      <c r="Q231" s="159"/>
    </row>
    <row r="232" spans="1:17">
      <c r="A232" s="147">
        <f>A231+1</f>
        <v>192</v>
      </c>
      <c r="B232" s="162" t="s">
        <v>125</v>
      </c>
      <c r="C232" s="149" t="s">
        <v>20</v>
      </c>
      <c r="D232" s="150">
        <v>1</v>
      </c>
      <c r="E232" s="151">
        <v>11</v>
      </c>
      <c r="F232" s="529"/>
      <c r="G232" s="526"/>
      <c r="H232" s="532"/>
      <c r="I232" s="526"/>
      <c r="J232" s="526"/>
      <c r="K232" s="156">
        <f>J232/E232</f>
        <v>0</v>
      </c>
      <c r="M232" s="157">
        <v>0</v>
      </c>
      <c r="N232" s="158">
        <v>0</v>
      </c>
      <c r="P232" s="159" t="s">
        <v>690</v>
      </c>
      <c r="Q232" s="159"/>
    </row>
    <row r="233" spans="1:17">
      <c r="A233" s="147">
        <f>A232+1</f>
        <v>193</v>
      </c>
      <c r="B233" s="162" t="s">
        <v>159</v>
      </c>
      <c r="C233" s="149" t="s">
        <v>52</v>
      </c>
      <c r="D233" s="150">
        <v>1</v>
      </c>
      <c r="E233" s="151">
        <v>1</v>
      </c>
      <c r="F233" s="530"/>
      <c r="G233" s="527"/>
      <c r="H233" s="533"/>
      <c r="I233" s="527"/>
      <c r="J233" s="527"/>
      <c r="K233" s="156">
        <f>J233/E233</f>
        <v>0</v>
      </c>
      <c r="M233" s="157">
        <v>0</v>
      </c>
      <c r="N233" s="158">
        <v>0</v>
      </c>
      <c r="P233" s="159" t="s">
        <v>691</v>
      </c>
      <c r="Q233" s="159"/>
    </row>
    <row r="234" spans="1:17" s="139" customFormat="1">
      <c r="A234" s="142"/>
      <c r="B234" s="163" t="s">
        <v>160</v>
      </c>
      <c r="C234" s="163"/>
      <c r="D234" s="164"/>
      <c r="E234" s="143"/>
      <c r="F234" s="142"/>
      <c r="G234" s="142"/>
      <c r="H234" s="142"/>
      <c r="I234" s="142"/>
      <c r="J234" s="142"/>
      <c r="K234" s="144"/>
      <c r="M234" s="165"/>
      <c r="N234" s="145"/>
      <c r="P234" s="146"/>
      <c r="Q234" s="146"/>
    </row>
    <row r="235" spans="1:17">
      <c r="A235" s="147">
        <f>A233+1</f>
        <v>194</v>
      </c>
      <c r="B235" s="162" t="s">
        <v>161</v>
      </c>
      <c r="C235" s="149" t="s">
        <v>20</v>
      </c>
      <c r="D235" s="150">
        <v>1</v>
      </c>
      <c r="E235" s="151">
        <v>1</v>
      </c>
      <c r="F235" s="528">
        <v>250</v>
      </c>
      <c r="G235" s="525">
        <f>F235*E235</f>
        <v>250</v>
      </c>
      <c r="H235" s="531">
        <v>30</v>
      </c>
      <c r="I235" s="525">
        <f>H235*E235</f>
        <v>30</v>
      </c>
      <c r="J235" s="525">
        <f>G235+I235</f>
        <v>280</v>
      </c>
      <c r="K235" s="156">
        <f>J235/E235</f>
        <v>280</v>
      </c>
      <c r="M235" s="157">
        <v>0</v>
      </c>
      <c r="N235" s="158">
        <v>0</v>
      </c>
      <c r="P235" s="159" t="s">
        <v>690</v>
      </c>
      <c r="Q235" s="159"/>
    </row>
    <row r="236" spans="1:17">
      <c r="A236" s="147">
        <f>A235+1</f>
        <v>195</v>
      </c>
      <c r="B236" s="162" t="s">
        <v>108</v>
      </c>
      <c r="C236" s="149" t="s">
        <v>20</v>
      </c>
      <c r="D236" s="150">
        <v>1</v>
      </c>
      <c r="E236" s="151">
        <v>15</v>
      </c>
      <c r="F236" s="529"/>
      <c r="G236" s="526"/>
      <c r="H236" s="532"/>
      <c r="I236" s="526"/>
      <c r="J236" s="526"/>
      <c r="K236" s="156">
        <f>J236/E236</f>
        <v>0</v>
      </c>
      <c r="M236" s="157">
        <v>0</v>
      </c>
      <c r="N236" s="158">
        <v>0</v>
      </c>
      <c r="P236" s="159" t="s">
        <v>690</v>
      </c>
      <c r="Q236" s="159"/>
    </row>
    <row r="237" spans="1:17">
      <c r="A237" s="147">
        <f>A236+1</f>
        <v>196</v>
      </c>
      <c r="B237" s="162" t="s">
        <v>125</v>
      </c>
      <c r="C237" s="149" t="s">
        <v>20</v>
      </c>
      <c r="D237" s="150">
        <v>1</v>
      </c>
      <c r="E237" s="151">
        <v>8</v>
      </c>
      <c r="F237" s="529"/>
      <c r="G237" s="526"/>
      <c r="H237" s="532"/>
      <c r="I237" s="526"/>
      <c r="J237" s="526"/>
      <c r="K237" s="156">
        <f>J237/E237</f>
        <v>0</v>
      </c>
      <c r="M237" s="157">
        <v>0</v>
      </c>
      <c r="N237" s="158">
        <v>0</v>
      </c>
      <c r="P237" s="159" t="s">
        <v>690</v>
      </c>
      <c r="Q237" s="159"/>
    </row>
    <row r="238" spans="1:17">
      <c r="A238" s="147">
        <f>A237+1</f>
        <v>197</v>
      </c>
      <c r="B238" s="162" t="s">
        <v>162</v>
      </c>
      <c r="C238" s="149" t="s">
        <v>52</v>
      </c>
      <c r="D238" s="150">
        <v>1</v>
      </c>
      <c r="E238" s="151">
        <v>1</v>
      </c>
      <c r="F238" s="530"/>
      <c r="G238" s="527"/>
      <c r="H238" s="533"/>
      <c r="I238" s="527"/>
      <c r="J238" s="527"/>
      <c r="K238" s="156">
        <f>J238/E238</f>
        <v>0</v>
      </c>
      <c r="M238" s="157">
        <v>0</v>
      </c>
      <c r="N238" s="158">
        <v>0</v>
      </c>
      <c r="P238" s="159" t="s">
        <v>691</v>
      </c>
      <c r="Q238" s="159"/>
    </row>
    <row r="239" spans="1:17" s="139" customFormat="1">
      <c r="A239" s="142"/>
      <c r="B239" s="163" t="s">
        <v>163</v>
      </c>
      <c r="C239" s="163"/>
      <c r="D239" s="164"/>
      <c r="E239" s="143"/>
      <c r="F239" s="142"/>
      <c r="G239" s="142"/>
      <c r="H239" s="142"/>
      <c r="I239" s="142"/>
      <c r="J239" s="142"/>
      <c r="K239" s="144"/>
      <c r="M239" s="165"/>
      <c r="N239" s="145"/>
      <c r="P239" s="146"/>
      <c r="Q239" s="146"/>
    </row>
    <row r="240" spans="1:17">
      <c r="A240" s="147">
        <f>A238+1</f>
        <v>198</v>
      </c>
      <c r="B240" s="162" t="s">
        <v>107</v>
      </c>
      <c r="C240" s="149" t="s">
        <v>20</v>
      </c>
      <c r="D240" s="150">
        <v>1</v>
      </c>
      <c r="E240" s="151">
        <v>1</v>
      </c>
      <c r="F240" s="528">
        <v>100</v>
      </c>
      <c r="G240" s="525">
        <f>F240*E240</f>
        <v>100</v>
      </c>
      <c r="H240" s="531">
        <v>30</v>
      </c>
      <c r="I240" s="525">
        <f>H240*E240</f>
        <v>30</v>
      </c>
      <c r="J240" s="525">
        <f>G240+I240</f>
        <v>130</v>
      </c>
      <c r="K240" s="156">
        <f>J240/E240</f>
        <v>130</v>
      </c>
      <c r="M240" s="157">
        <v>0</v>
      </c>
      <c r="N240" s="158">
        <v>0</v>
      </c>
      <c r="P240" s="159" t="s">
        <v>690</v>
      </c>
      <c r="Q240" s="159"/>
    </row>
    <row r="241" spans="1:17">
      <c r="A241" s="147">
        <f>A240+1</f>
        <v>199</v>
      </c>
      <c r="B241" s="162" t="s">
        <v>108</v>
      </c>
      <c r="C241" s="149" t="s">
        <v>20</v>
      </c>
      <c r="D241" s="150">
        <v>1</v>
      </c>
      <c r="E241" s="151">
        <v>6</v>
      </c>
      <c r="F241" s="529"/>
      <c r="G241" s="526"/>
      <c r="H241" s="532"/>
      <c r="I241" s="526"/>
      <c r="J241" s="526"/>
      <c r="K241" s="156">
        <f>J241/E241</f>
        <v>0</v>
      </c>
      <c r="M241" s="157">
        <v>0</v>
      </c>
      <c r="N241" s="158">
        <v>0</v>
      </c>
      <c r="P241" s="159" t="s">
        <v>690</v>
      </c>
      <c r="Q241" s="159"/>
    </row>
    <row r="242" spans="1:17">
      <c r="A242" s="147">
        <f>A241+1</f>
        <v>200</v>
      </c>
      <c r="B242" s="162" t="s">
        <v>162</v>
      </c>
      <c r="C242" s="149" t="s">
        <v>52</v>
      </c>
      <c r="D242" s="150">
        <v>1</v>
      </c>
      <c r="E242" s="151">
        <v>1</v>
      </c>
      <c r="F242" s="530"/>
      <c r="G242" s="527"/>
      <c r="H242" s="533"/>
      <c r="I242" s="527"/>
      <c r="J242" s="527"/>
      <c r="K242" s="156">
        <f>J242/E242</f>
        <v>0</v>
      </c>
      <c r="M242" s="157">
        <v>0</v>
      </c>
      <c r="N242" s="158">
        <v>0</v>
      </c>
      <c r="P242" s="159" t="s">
        <v>691</v>
      </c>
      <c r="Q242" s="159"/>
    </row>
    <row r="243" spans="1:17" s="139" customFormat="1">
      <c r="A243" s="142"/>
      <c r="B243" s="163" t="s">
        <v>164</v>
      </c>
      <c r="C243" s="163"/>
      <c r="D243" s="164"/>
      <c r="E243" s="143"/>
      <c r="F243" s="142"/>
      <c r="G243" s="142"/>
      <c r="H243" s="142"/>
      <c r="I243" s="142"/>
      <c r="J243" s="142"/>
      <c r="K243" s="144"/>
      <c r="M243" s="165"/>
      <c r="N243" s="145"/>
      <c r="P243" s="146"/>
      <c r="Q243" s="146"/>
    </row>
    <row r="244" spans="1:17">
      <c r="A244" s="147">
        <f>A242+1</f>
        <v>201</v>
      </c>
      <c r="B244" s="162" t="s">
        <v>165</v>
      </c>
      <c r="C244" s="149" t="s">
        <v>20</v>
      </c>
      <c r="D244" s="150">
        <v>1</v>
      </c>
      <c r="E244" s="151">
        <v>1</v>
      </c>
      <c r="F244" s="528">
        <v>1050</v>
      </c>
      <c r="G244" s="525">
        <f>F244*E244</f>
        <v>1050</v>
      </c>
      <c r="H244" s="531">
        <v>150</v>
      </c>
      <c r="I244" s="525">
        <f>H244*E244</f>
        <v>150</v>
      </c>
      <c r="J244" s="525">
        <f>G244+I244</f>
        <v>1200</v>
      </c>
      <c r="K244" s="156">
        <f t="shared" ref="K244:K249" si="21">J244/E244</f>
        <v>1200</v>
      </c>
      <c r="M244" s="157">
        <v>0</v>
      </c>
      <c r="N244" s="158">
        <v>0</v>
      </c>
      <c r="P244" s="159" t="s">
        <v>690</v>
      </c>
      <c r="Q244" s="159"/>
    </row>
    <row r="245" spans="1:17">
      <c r="A245" s="147">
        <f>A244+1</f>
        <v>202</v>
      </c>
      <c r="B245" s="162" t="s">
        <v>107</v>
      </c>
      <c r="C245" s="149" t="s">
        <v>20</v>
      </c>
      <c r="D245" s="150">
        <v>1</v>
      </c>
      <c r="E245" s="151">
        <v>1</v>
      </c>
      <c r="F245" s="529"/>
      <c r="G245" s="526"/>
      <c r="H245" s="532"/>
      <c r="I245" s="526"/>
      <c r="J245" s="526"/>
      <c r="K245" s="156">
        <f t="shared" si="21"/>
        <v>0</v>
      </c>
      <c r="M245" s="157">
        <v>0</v>
      </c>
      <c r="N245" s="158">
        <v>0</v>
      </c>
      <c r="P245" s="159" t="s">
        <v>690</v>
      </c>
      <c r="Q245" s="159"/>
    </row>
    <row r="246" spans="1:17">
      <c r="A246" s="147">
        <f>A245+1</f>
        <v>203</v>
      </c>
      <c r="B246" s="162" t="s">
        <v>113</v>
      </c>
      <c r="C246" s="149" t="s">
        <v>20</v>
      </c>
      <c r="D246" s="150">
        <v>1</v>
      </c>
      <c r="E246" s="151">
        <v>4</v>
      </c>
      <c r="F246" s="529"/>
      <c r="G246" s="526"/>
      <c r="H246" s="532"/>
      <c r="I246" s="526"/>
      <c r="J246" s="526"/>
      <c r="K246" s="156">
        <f t="shared" si="21"/>
        <v>0</v>
      </c>
      <c r="M246" s="157">
        <v>0</v>
      </c>
      <c r="N246" s="158">
        <v>0</v>
      </c>
      <c r="P246" s="159" t="s">
        <v>690</v>
      </c>
      <c r="Q246" s="159"/>
    </row>
    <row r="247" spans="1:17">
      <c r="A247" s="147">
        <f>A246+1</f>
        <v>204</v>
      </c>
      <c r="B247" s="162" t="s">
        <v>118</v>
      </c>
      <c r="C247" s="149" t="s">
        <v>20</v>
      </c>
      <c r="D247" s="150">
        <v>1</v>
      </c>
      <c r="E247" s="151">
        <v>1</v>
      </c>
      <c r="F247" s="529"/>
      <c r="G247" s="526"/>
      <c r="H247" s="532"/>
      <c r="I247" s="526"/>
      <c r="J247" s="526"/>
      <c r="K247" s="156">
        <f t="shared" si="21"/>
        <v>0</v>
      </c>
      <c r="M247" s="157">
        <v>0</v>
      </c>
      <c r="N247" s="158">
        <v>0</v>
      </c>
      <c r="P247" s="159" t="s">
        <v>690</v>
      </c>
      <c r="Q247" s="159"/>
    </row>
    <row r="248" spans="1:17">
      <c r="A248" s="147">
        <f>A247+1</f>
        <v>205</v>
      </c>
      <c r="B248" s="162" t="s">
        <v>108</v>
      </c>
      <c r="C248" s="149" t="s">
        <v>20</v>
      </c>
      <c r="D248" s="150">
        <v>1</v>
      </c>
      <c r="E248" s="151">
        <v>5</v>
      </c>
      <c r="F248" s="529"/>
      <c r="G248" s="526"/>
      <c r="H248" s="532"/>
      <c r="I248" s="526"/>
      <c r="J248" s="526"/>
      <c r="K248" s="156">
        <f t="shared" si="21"/>
        <v>0</v>
      </c>
      <c r="M248" s="157">
        <v>0</v>
      </c>
      <c r="N248" s="158">
        <v>0</v>
      </c>
      <c r="P248" s="159" t="s">
        <v>690</v>
      </c>
      <c r="Q248" s="159"/>
    </row>
    <row r="249" spans="1:17">
      <c r="A249" s="147">
        <f>A248+1</f>
        <v>206</v>
      </c>
      <c r="B249" s="162" t="s">
        <v>166</v>
      </c>
      <c r="C249" s="149" t="s">
        <v>52</v>
      </c>
      <c r="D249" s="150">
        <v>1</v>
      </c>
      <c r="E249" s="151">
        <v>1</v>
      </c>
      <c r="F249" s="530"/>
      <c r="G249" s="527"/>
      <c r="H249" s="533"/>
      <c r="I249" s="527"/>
      <c r="J249" s="527"/>
      <c r="K249" s="156">
        <f t="shared" si="21"/>
        <v>0</v>
      </c>
      <c r="M249" s="157">
        <v>0</v>
      </c>
      <c r="N249" s="158">
        <v>0</v>
      </c>
      <c r="P249" s="159" t="s">
        <v>691</v>
      </c>
      <c r="Q249" s="159"/>
    </row>
    <row r="250" spans="1:17" s="139" customFormat="1">
      <c r="A250" s="142"/>
      <c r="B250" s="163" t="s">
        <v>167</v>
      </c>
      <c r="C250" s="163"/>
      <c r="D250" s="164"/>
      <c r="E250" s="143"/>
      <c r="F250" s="142"/>
      <c r="G250" s="142"/>
      <c r="H250" s="142"/>
      <c r="I250" s="142"/>
      <c r="J250" s="142"/>
      <c r="K250" s="144"/>
      <c r="M250" s="165"/>
      <c r="N250" s="145"/>
      <c r="P250" s="146"/>
      <c r="Q250" s="146"/>
    </row>
    <row r="251" spans="1:17">
      <c r="A251" s="147">
        <f>A249+1</f>
        <v>207</v>
      </c>
      <c r="B251" s="162" t="s">
        <v>168</v>
      </c>
      <c r="C251" s="149" t="s">
        <v>20</v>
      </c>
      <c r="D251" s="150">
        <v>1</v>
      </c>
      <c r="E251" s="151">
        <v>1</v>
      </c>
      <c r="F251" s="528">
        <v>850</v>
      </c>
      <c r="G251" s="525">
        <f>F251*E251</f>
        <v>850</v>
      </c>
      <c r="H251" s="531">
        <v>100</v>
      </c>
      <c r="I251" s="525">
        <f>H251*E251</f>
        <v>100</v>
      </c>
      <c r="J251" s="525">
        <f>G251+I251</f>
        <v>950</v>
      </c>
      <c r="K251" s="156">
        <f t="shared" ref="K251:K257" si="22">J251/E251</f>
        <v>950</v>
      </c>
      <c r="M251" s="157">
        <v>0</v>
      </c>
      <c r="N251" s="158">
        <v>0</v>
      </c>
      <c r="P251" s="159" t="s">
        <v>690</v>
      </c>
      <c r="Q251" s="159"/>
    </row>
    <row r="252" spans="1:17">
      <c r="A252" s="147">
        <f t="shared" ref="A252:A257" si="23">A251+1</f>
        <v>208</v>
      </c>
      <c r="B252" s="162" t="s">
        <v>107</v>
      </c>
      <c r="C252" s="149" t="s">
        <v>20</v>
      </c>
      <c r="D252" s="150">
        <v>1</v>
      </c>
      <c r="E252" s="151">
        <v>1</v>
      </c>
      <c r="F252" s="529"/>
      <c r="G252" s="526"/>
      <c r="H252" s="532"/>
      <c r="I252" s="526"/>
      <c r="J252" s="526"/>
      <c r="K252" s="156">
        <f t="shared" si="22"/>
        <v>0</v>
      </c>
      <c r="M252" s="157">
        <v>0</v>
      </c>
      <c r="N252" s="158">
        <v>0</v>
      </c>
      <c r="P252" s="159" t="s">
        <v>690</v>
      </c>
      <c r="Q252" s="159"/>
    </row>
    <row r="253" spans="1:17">
      <c r="A253" s="147">
        <f t="shared" si="23"/>
        <v>209</v>
      </c>
      <c r="B253" s="162" t="s">
        <v>108</v>
      </c>
      <c r="C253" s="149" t="s">
        <v>20</v>
      </c>
      <c r="D253" s="150">
        <v>1</v>
      </c>
      <c r="E253" s="151">
        <v>6</v>
      </c>
      <c r="F253" s="529"/>
      <c r="G253" s="526"/>
      <c r="H253" s="532"/>
      <c r="I253" s="526"/>
      <c r="J253" s="526"/>
      <c r="K253" s="156">
        <f t="shared" si="22"/>
        <v>0</v>
      </c>
      <c r="M253" s="157">
        <v>0</v>
      </c>
      <c r="N253" s="158">
        <v>0</v>
      </c>
      <c r="P253" s="159" t="s">
        <v>690</v>
      </c>
      <c r="Q253" s="159"/>
    </row>
    <row r="254" spans="1:17">
      <c r="A254" s="147">
        <f t="shared" si="23"/>
        <v>210</v>
      </c>
      <c r="B254" s="162" t="s">
        <v>112</v>
      </c>
      <c r="C254" s="149" t="s">
        <v>20</v>
      </c>
      <c r="D254" s="150">
        <v>1</v>
      </c>
      <c r="E254" s="151">
        <v>1</v>
      </c>
      <c r="F254" s="529"/>
      <c r="G254" s="526"/>
      <c r="H254" s="532"/>
      <c r="I254" s="526"/>
      <c r="J254" s="526"/>
      <c r="K254" s="156">
        <f t="shared" si="22"/>
        <v>0</v>
      </c>
      <c r="M254" s="157">
        <v>0</v>
      </c>
      <c r="N254" s="158">
        <v>0</v>
      </c>
      <c r="P254" s="159" t="s">
        <v>690</v>
      </c>
      <c r="Q254" s="159"/>
    </row>
    <row r="255" spans="1:17">
      <c r="A255" s="147">
        <f t="shared" si="23"/>
        <v>211</v>
      </c>
      <c r="B255" s="162" t="s">
        <v>113</v>
      </c>
      <c r="C255" s="149" t="s">
        <v>20</v>
      </c>
      <c r="D255" s="150">
        <v>1</v>
      </c>
      <c r="E255" s="151">
        <v>2</v>
      </c>
      <c r="F255" s="529"/>
      <c r="G255" s="526"/>
      <c r="H255" s="532"/>
      <c r="I255" s="526"/>
      <c r="J255" s="526"/>
      <c r="K255" s="156">
        <f t="shared" si="22"/>
        <v>0</v>
      </c>
      <c r="M255" s="157">
        <v>0</v>
      </c>
      <c r="N255" s="158">
        <v>0</v>
      </c>
      <c r="P255" s="159" t="s">
        <v>690</v>
      </c>
      <c r="Q255" s="159"/>
    </row>
    <row r="256" spans="1:17">
      <c r="A256" s="147">
        <f t="shared" si="23"/>
        <v>212</v>
      </c>
      <c r="B256" s="162" t="s">
        <v>118</v>
      </c>
      <c r="C256" s="149" t="s">
        <v>20</v>
      </c>
      <c r="D256" s="150">
        <v>1</v>
      </c>
      <c r="E256" s="151">
        <v>1</v>
      </c>
      <c r="F256" s="529"/>
      <c r="G256" s="526"/>
      <c r="H256" s="532"/>
      <c r="I256" s="526"/>
      <c r="J256" s="526"/>
      <c r="K256" s="156">
        <f t="shared" si="22"/>
        <v>0</v>
      </c>
      <c r="M256" s="157">
        <v>0</v>
      </c>
      <c r="N256" s="158">
        <v>0</v>
      </c>
      <c r="P256" s="159" t="s">
        <v>690</v>
      </c>
      <c r="Q256" s="159"/>
    </row>
    <row r="257" spans="1:17">
      <c r="A257" s="147">
        <f t="shared" si="23"/>
        <v>213</v>
      </c>
      <c r="B257" s="162" t="s">
        <v>101</v>
      </c>
      <c r="C257" s="149" t="s">
        <v>52</v>
      </c>
      <c r="D257" s="150">
        <v>1</v>
      </c>
      <c r="E257" s="151">
        <v>1</v>
      </c>
      <c r="F257" s="530"/>
      <c r="G257" s="527"/>
      <c r="H257" s="533"/>
      <c r="I257" s="527"/>
      <c r="J257" s="527"/>
      <c r="K257" s="156">
        <f t="shared" si="22"/>
        <v>0</v>
      </c>
      <c r="M257" s="157">
        <v>0</v>
      </c>
      <c r="N257" s="158">
        <v>0</v>
      </c>
      <c r="P257" s="159" t="s">
        <v>691</v>
      </c>
      <c r="Q257" s="159"/>
    </row>
    <row r="258" spans="1:17" s="139" customFormat="1">
      <c r="A258" s="142"/>
      <c r="B258" s="163" t="s">
        <v>169</v>
      </c>
      <c r="C258" s="163"/>
      <c r="D258" s="164"/>
      <c r="E258" s="143"/>
      <c r="F258" s="142"/>
      <c r="G258" s="142"/>
      <c r="H258" s="142"/>
      <c r="I258" s="142"/>
      <c r="J258" s="142"/>
      <c r="K258" s="144"/>
      <c r="M258" s="165"/>
      <c r="N258" s="145"/>
      <c r="P258" s="146"/>
      <c r="Q258" s="146"/>
    </row>
    <row r="259" spans="1:17">
      <c r="A259" s="147">
        <f>A257+1</f>
        <v>214</v>
      </c>
      <c r="B259" s="162" t="s">
        <v>107</v>
      </c>
      <c r="C259" s="149" t="s">
        <v>20</v>
      </c>
      <c r="D259" s="150">
        <v>1</v>
      </c>
      <c r="E259" s="151">
        <v>1</v>
      </c>
      <c r="F259" s="528">
        <v>130</v>
      </c>
      <c r="G259" s="525">
        <f>F259*E259</f>
        <v>130</v>
      </c>
      <c r="H259" s="531">
        <v>30</v>
      </c>
      <c r="I259" s="525">
        <f>H259*E259</f>
        <v>30</v>
      </c>
      <c r="J259" s="525">
        <f>G259+I259</f>
        <v>160</v>
      </c>
      <c r="K259" s="156">
        <f>J259/E259</f>
        <v>160</v>
      </c>
      <c r="M259" s="157">
        <v>0</v>
      </c>
      <c r="N259" s="158">
        <v>0</v>
      </c>
      <c r="P259" s="159" t="s">
        <v>690</v>
      </c>
      <c r="Q259" s="159"/>
    </row>
    <row r="260" spans="1:17">
      <c r="A260" s="147">
        <f>A259+1</f>
        <v>215</v>
      </c>
      <c r="B260" s="162" t="s">
        <v>108</v>
      </c>
      <c r="C260" s="149" t="s">
        <v>20</v>
      </c>
      <c r="D260" s="150">
        <v>1</v>
      </c>
      <c r="E260" s="151">
        <v>8</v>
      </c>
      <c r="F260" s="529"/>
      <c r="G260" s="526"/>
      <c r="H260" s="532"/>
      <c r="I260" s="526"/>
      <c r="J260" s="526"/>
      <c r="K260" s="156">
        <f>J260/E260</f>
        <v>0</v>
      </c>
      <c r="M260" s="157">
        <v>0</v>
      </c>
      <c r="N260" s="158">
        <v>0</v>
      </c>
      <c r="P260" s="159" t="s">
        <v>690</v>
      </c>
      <c r="Q260" s="159"/>
    </row>
    <row r="261" spans="1:17">
      <c r="A261" s="147">
        <f>A260+1</f>
        <v>216</v>
      </c>
      <c r="B261" s="162" t="s">
        <v>166</v>
      </c>
      <c r="C261" s="149" t="s">
        <v>52</v>
      </c>
      <c r="D261" s="150">
        <v>1</v>
      </c>
      <c r="E261" s="151">
        <v>1</v>
      </c>
      <c r="F261" s="530"/>
      <c r="G261" s="527"/>
      <c r="H261" s="533"/>
      <c r="I261" s="527"/>
      <c r="J261" s="527"/>
      <c r="K261" s="156">
        <f>J261/E261</f>
        <v>0</v>
      </c>
      <c r="M261" s="157">
        <v>0</v>
      </c>
      <c r="N261" s="158">
        <v>0</v>
      </c>
      <c r="P261" s="159" t="s">
        <v>691</v>
      </c>
      <c r="Q261" s="159"/>
    </row>
    <row r="262" spans="1:17" s="139" customFormat="1">
      <c r="A262" s="142"/>
      <c r="B262" s="163" t="s">
        <v>170</v>
      </c>
      <c r="C262" s="163"/>
      <c r="D262" s="164"/>
      <c r="E262" s="143"/>
      <c r="F262" s="142"/>
      <c r="G262" s="142"/>
      <c r="H262" s="142"/>
      <c r="I262" s="142"/>
      <c r="J262" s="142"/>
      <c r="K262" s="144"/>
      <c r="M262" s="165"/>
      <c r="N262" s="145"/>
      <c r="P262" s="146"/>
      <c r="Q262" s="146"/>
    </row>
    <row r="263" spans="1:17">
      <c r="A263" s="147">
        <f>A261+1</f>
        <v>217</v>
      </c>
      <c r="B263" s="162" t="s">
        <v>107</v>
      </c>
      <c r="C263" s="149" t="s">
        <v>20</v>
      </c>
      <c r="D263" s="150">
        <v>1</v>
      </c>
      <c r="E263" s="151">
        <v>1</v>
      </c>
      <c r="F263" s="528">
        <v>130</v>
      </c>
      <c r="G263" s="525">
        <f>F263*E263</f>
        <v>130</v>
      </c>
      <c r="H263" s="531">
        <v>30</v>
      </c>
      <c r="I263" s="525">
        <f>H263*E263</f>
        <v>30</v>
      </c>
      <c r="J263" s="525">
        <f>G263+I263</f>
        <v>160</v>
      </c>
      <c r="K263" s="156">
        <f>J263/E263</f>
        <v>160</v>
      </c>
      <c r="M263" s="157">
        <v>0</v>
      </c>
      <c r="N263" s="158">
        <v>0</v>
      </c>
      <c r="P263" s="159" t="s">
        <v>690</v>
      </c>
      <c r="Q263" s="159"/>
    </row>
    <row r="264" spans="1:17">
      <c r="A264" s="147">
        <f>A263+1</f>
        <v>218</v>
      </c>
      <c r="B264" s="162" t="s">
        <v>108</v>
      </c>
      <c r="C264" s="149" t="s">
        <v>20</v>
      </c>
      <c r="D264" s="150">
        <v>1</v>
      </c>
      <c r="E264" s="151">
        <v>8</v>
      </c>
      <c r="F264" s="529"/>
      <c r="G264" s="526"/>
      <c r="H264" s="532"/>
      <c r="I264" s="526"/>
      <c r="J264" s="526"/>
      <c r="K264" s="156">
        <f>J264/E264</f>
        <v>0</v>
      </c>
      <c r="M264" s="157">
        <v>0</v>
      </c>
      <c r="N264" s="158">
        <v>0</v>
      </c>
      <c r="P264" s="159" t="s">
        <v>690</v>
      </c>
      <c r="Q264" s="159"/>
    </row>
    <row r="265" spans="1:17">
      <c r="A265" s="147">
        <f>A264+1</f>
        <v>219</v>
      </c>
      <c r="B265" s="162" t="s">
        <v>101</v>
      </c>
      <c r="C265" s="149" t="s">
        <v>52</v>
      </c>
      <c r="D265" s="150">
        <v>1</v>
      </c>
      <c r="E265" s="151">
        <v>1</v>
      </c>
      <c r="F265" s="530"/>
      <c r="G265" s="527"/>
      <c r="H265" s="533"/>
      <c r="I265" s="527"/>
      <c r="J265" s="527"/>
      <c r="K265" s="156">
        <f>J265/E265</f>
        <v>0</v>
      </c>
      <c r="M265" s="157">
        <v>0</v>
      </c>
      <c r="N265" s="158">
        <v>0</v>
      </c>
      <c r="P265" s="159" t="s">
        <v>691</v>
      </c>
      <c r="Q265" s="159"/>
    </row>
    <row r="266" spans="1:17" s="139" customFormat="1">
      <c r="A266" s="142"/>
      <c r="B266" s="163" t="s">
        <v>171</v>
      </c>
      <c r="C266" s="163"/>
      <c r="D266" s="164"/>
      <c r="E266" s="143"/>
      <c r="F266" s="142"/>
      <c r="G266" s="142"/>
      <c r="H266" s="142"/>
      <c r="I266" s="142"/>
      <c r="J266" s="142"/>
      <c r="K266" s="144"/>
      <c r="M266" s="165"/>
      <c r="N266" s="145"/>
      <c r="P266" s="146"/>
      <c r="Q266" s="146"/>
    </row>
    <row r="267" spans="1:17">
      <c r="A267" s="147">
        <f>A265+1</f>
        <v>220</v>
      </c>
      <c r="B267" s="162" t="s">
        <v>107</v>
      </c>
      <c r="C267" s="149" t="s">
        <v>20</v>
      </c>
      <c r="D267" s="150">
        <v>1</v>
      </c>
      <c r="E267" s="151">
        <v>1</v>
      </c>
      <c r="F267" s="528">
        <v>150</v>
      </c>
      <c r="G267" s="525">
        <f>F267*E267</f>
        <v>150</v>
      </c>
      <c r="H267" s="531">
        <v>30</v>
      </c>
      <c r="I267" s="525">
        <f>H267*E267</f>
        <v>30</v>
      </c>
      <c r="J267" s="525">
        <f>G267+I267</f>
        <v>180</v>
      </c>
      <c r="K267" s="156">
        <f>J267/E267</f>
        <v>180</v>
      </c>
      <c r="M267" s="157">
        <v>0</v>
      </c>
      <c r="N267" s="158">
        <v>0</v>
      </c>
      <c r="P267" s="159" t="s">
        <v>690</v>
      </c>
      <c r="Q267" s="159"/>
    </row>
    <row r="268" spans="1:17">
      <c r="A268" s="147">
        <f>A267+1</f>
        <v>221</v>
      </c>
      <c r="B268" s="162" t="s">
        <v>108</v>
      </c>
      <c r="C268" s="149" t="s">
        <v>20</v>
      </c>
      <c r="D268" s="150">
        <v>1</v>
      </c>
      <c r="E268" s="151">
        <v>10</v>
      </c>
      <c r="F268" s="529"/>
      <c r="G268" s="526"/>
      <c r="H268" s="532"/>
      <c r="I268" s="526"/>
      <c r="J268" s="526"/>
      <c r="K268" s="156">
        <f>J268/E268</f>
        <v>0</v>
      </c>
      <c r="M268" s="157">
        <v>0</v>
      </c>
      <c r="N268" s="158">
        <v>0</v>
      </c>
      <c r="P268" s="159" t="s">
        <v>690</v>
      </c>
      <c r="Q268" s="159"/>
    </row>
    <row r="269" spans="1:17">
      <c r="A269" s="147">
        <f>A268+1</f>
        <v>222</v>
      </c>
      <c r="B269" s="162" t="s">
        <v>121</v>
      </c>
      <c r="C269" s="149" t="s">
        <v>52</v>
      </c>
      <c r="D269" s="150">
        <v>1</v>
      </c>
      <c r="E269" s="151">
        <v>1</v>
      </c>
      <c r="F269" s="530"/>
      <c r="G269" s="527"/>
      <c r="H269" s="533"/>
      <c r="I269" s="527"/>
      <c r="J269" s="527"/>
      <c r="K269" s="156">
        <f>J269/E269</f>
        <v>0</v>
      </c>
      <c r="M269" s="157">
        <v>0</v>
      </c>
      <c r="N269" s="158">
        <v>0</v>
      </c>
      <c r="P269" s="159" t="s">
        <v>691</v>
      </c>
      <c r="Q269" s="159"/>
    </row>
    <row r="270" spans="1:17" s="139" customFormat="1">
      <c r="A270" s="142"/>
      <c r="B270" s="163" t="s">
        <v>172</v>
      </c>
      <c r="C270" s="163"/>
      <c r="D270" s="164"/>
      <c r="E270" s="143"/>
      <c r="F270" s="142"/>
      <c r="G270" s="142"/>
      <c r="H270" s="142"/>
      <c r="I270" s="142"/>
      <c r="J270" s="142"/>
      <c r="K270" s="144"/>
      <c r="M270" s="165"/>
      <c r="N270" s="145"/>
      <c r="P270" s="146"/>
      <c r="Q270" s="146"/>
    </row>
    <row r="271" spans="1:17">
      <c r="A271" s="147">
        <f>A269+1</f>
        <v>223</v>
      </c>
      <c r="B271" s="162" t="s">
        <v>107</v>
      </c>
      <c r="C271" s="149" t="s">
        <v>20</v>
      </c>
      <c r="D271" s="150">
        <v>1</v>
      </c>
      <c r="E271" s="151">
        <v>1</v>
      </c>
      <c r="F271" s="528">
        <v>150</v>
      </c>
      <c r="G271" s="525">
        <f>F271*E271</f>
        <v>150</v>
      </c>
      <c r="H271" s="531">
        <v>30</v>
      </c>
      <c r="I271" s="525">
        <f>H271*E271</f>
        <v>30</v>
      </c>
      <c r="J271" s="525">
        <f>G271+I271</f>
        <v>180</v>
      </c>
      <c r="K271" s="156">
        <f>J271/E271</f>
        <v>180</v>
      </c>
      <c r="M271" s="157">
        <v>0</v>
      </c>
      <c r="N271" s="158">
        <v>0</v>
      </c>
      <c r="P271" s="159" t="s">
        <v>690</v>
      </c>
      <c r="Q271" s="159"/>
    </row>
    <row r="272" spans="1:17">
      <c r="A272" s="147">
        <f>A271+1</f>
        <v>224</v>
      </c>
      <c r="B272" s="162" t="s">
        <v>108</v>
      </c>
      <c r="C272" s="149" t="s">
        <v>20</v>
      </c>
      <c r="D272" s="150">
        <v>1</v>
      </c>
      <c r="E272" s="151">
        <v>8</v>
      </c>
      <c r="F272" s="529"/>
      <c r="G272" s="526"/>
      <c r="H272" s="532"/>
      <c r="I272" s="526"/>
      <c r="J272" s="526"/>
      <c r="K272" s="156">
        <f>J272/E272</f>
        <v>0</v>
      </c>
      <c r="M272" s="157">
        <v>0</v>
      </c>
      <c r="N272" s="158">
        <v>0</v>
      </c>
      <c r="P272" s="159" t="s">
        <v>690</v>
      </c>
      <c r="Q272" s="159"/>
    </row>
    <row r="273" spans="1:17">
      <c r="A273" s="147">
        <f>A272+1</f>
        <v>225</v>
      </c>
      <c r="B273" s="162" t="s">
        <v>101</v>
      </c>
      <c r="C273" s="149" t="s">
        <v>52</v>
      </c>
      <c r="D273" s="150">
        <v>1</v>
      </c>
      <c r="E273" s="151">
        <v>1</v>
      </c>
      <c r="F273" s="530"/>
      <c r="G273" s="527"/>
      <c r="H273" s="533"/>
      <c r="I273" s="527"/>
      <c r="J273" s="527"/>
      <c r="K273" s="156">
        <f>J273/E273</f>
        <v>0</v>
      </c>
      <c r="M273" s="157">
        <v>0</v>
      </c>
      <c r="N273" s="158">
        <v>0</v>
      </c>
      <c r="P273" s="159" t="s">
        <v>691</v>
      </c>
      <c r="Q273" s="159"/>
    </row>
    <row r="274" spans="1:17" s="139" customFormat="1">
      <c r="A274" s="142"/>
      <c r="B274" s="163" t="s">
        <v>173</v>
      </c>
      <c r="C274" s="163"/>
      <c r="D274" s="164"/>
      <c r="E274" s="143"/>
      <c r="F274" s="142"/>
      <c r="G274" s="142"/>
      <c r="H274" s="142"/>
      <c r="I274" s="142"/>
      <c r="J274" s="142"/>
      <c r="K274" s="144"/>
      <c r="M274" s="165"/>
      <c r="N274" s="145"/>
      <c r="P274" s="146"/>
      <c r="Q274" s="146"/>
    </row>
    <row r="275" spans="1:17">
      <c r="A275" s="147">
        <f>A273+1</f>
        <v>226</v>
      </c>
      <c r="B275" s="162" t="s">
        <v>129</v>
      </c>
      <c r="C275" s="149" t="s">
        <v>20</v>
      </c>
      <c r="D275" s="150">
        <v>1</v>
      </c>
      <c r="E275" s="151">
        <v>1</v>
      </c>
      <c r="F275" s="528">
        <v>350</v>
      </c>
      <c r="G275" s="525">
        <f t="shared" ref="G275:G292" si="24">F275*E275</f>
        <v>350</v>
      </c>
      <c r="H275" s="531">
        <v>80</v>
      </c>
      <c r="I275" s="525">
        <f t="shared" ref="I275:I292" si="25">H275*E275</f>
        <v>80</v>
      </c>
      <c r="J275" s="525">
        <f t="shared" ref="J275:J292" si="26">G275+I275</f>
        <v>430</v>
      </c>
      <c r="K275" s="156">
        <f t="shared" ref="K275:K292" si="27">J275/E275</f>
        <v>430</v>
      </c>
      <c r="M275" s="157">
        <v>0</v>
      </c>
      <c r="N275" s="158">
        <v>0</v>
      </c>
      <c r="P275" s="159" t="s">
        <v>690</v>
      </c>
      <c r="Q275" s="159"/>
    </row>
    <row r="276" spans="1:17">
      <c r="A276" s="147">
        <f>A275+1</f>
        <v>227</v>
      </c>
      <c r="B276" s="162" t="s">
        <v>107</v>
      </c>
      <c r="C276" s="149" t="s">
        <v>20</v>
      </c>
      <c r="D276" s="150">
        <v>1</v>
      </c>
      <c r="E276" s="151">
        <v>9</v>
      </c>
      <c r="F276" s="529"/>
      <c r="G276" s="526"/>
      <c r="H276" s="532"/>
      <c r="I276" s="526"/>
      <c r="J276" s="526"/>
      <c r="K276" s="156">
        <f t="shared" si="27"/>
        <v>0</v>
      </c>
      <c r="M276" s="157">
        <v>0</v>
      </c>
      <c r="N276" s="158">
        <v>0</v>
      </c>
      <c r="P276" s="159" t="s">
        <v>690</v>
      </c>
      <c r="Q276" s="159"/>
    </row>
    <row r="277" spans="1:17">
      <c r="A277" s="147">
        <f>A276+1</f>
        <v>228</v>
      </c>
      <c r="B277" s="162" t="s">
        <v>108</v>
      </c>
      <c r="C277" s="149" t="s">
        <v>20</v>
      </c>
      <c r="D277" s="150">
        <v>1</v>
      </c>
      <c r="E277" s="151">
        <v>4</v>
      </c>
      <c r="F277" s="529"/>
      <c r="G277" s="526"/>
      <c r="H277" s="532"/>
      <c r="I277" s="526"/>
      <c r="J277" s="526"/>
      <c r="K277" s="156">
        <f t="shared" si="27"/>
        <v>0</v>
      </c>
      <c r="M277" s="157">
        <v>0</v>
      </c>
      <c r="N277" s="158">
        <v>0</v>
      </c>
      <c r="P277" s="159" t="s">
        <v>690</v>
      </c>
      <c r="Q277" s="159"/>
    </row>
    <row r="278" spans="1:17">
      <c r="A278" s="147">
        <f>A277+1</f>
        <v>229</v>
      </c>
      <c r="B278" s="162" t="s">
        <v>125</v>
      </c>
      <c r="C278" s="149" t="s">
        <v>20</v>
      </c>
      <c r="D278" s="150">
        <v>1</v>
      </c>
      <c r="E278" s="151">
        <v>2</v>
      </c>
      <c r="F278" s="529"/>
      <c r="G278" s="526"/>
      <c r="H278" s="532"/>
      <c r="I278" s="526"/>
      <c r="J278" s="526"/>
      <c r="K278" s="156">
        <f t="shared" si="27"/>
        <v>0</v>
      </c>
      <c r="M278" s="157">
        <v>0</v>
      </c>
      <c r="N278" s="158">
        <v>0</v>
      </c>
      <c r="P278" s="159" t="s">
        <v>690</v>
      </c>
      <c r="Q278" s="159"/>
    </row>
    <row r="279" spans="1:17">
      <c r="A279" s="147">
        <f>A278+1</f>
        <v>230</v>
      </c>
      <c r="B279" s="162" t="s">
        <v>101</v>
      </c>
      <c r="C279" s="149" t="s">
        <v>52</v>
      </c>
      <c r="D279" s="150">
        <v>1</v>
      </c>
      <c r="E279" s="151">
        <v>1</v>
      </c>
      <c r="F279" s="530"/>
      <c r="G279" s="527"/>
      <c r="H279" s="533"/>
      <c r="I279" s="527"/>
      <c r="J279" s="527"/>
      <c r="K279" s="156">
        <f t="shared" si="27"/>
        <v>0</v>
      </c>
      <c r="M279" s="157">
        <v>0</v>
      </c>
      <c r="N279" s="158">
        <v>0</v>
      </c>
      <c r="P279" s="159" t="s">
        <v>691</v>
      </c>
      <c r="Q279" s="159"/>
    </row>
    <row r="280" spans="1:17" ht="51">
      <c r="A280" s="147">
        <f>A279+1</f>
        <v>231</v>
      </c>
      <c r="B280" s="162" t="s">
        <v>174</v>
      </c>
      <c r="C280" s="149" t="s">
        <v>52</v>
      </c>
      <c r="D280" s="150">
        <v>1</v>
      </c>
      <c r="E280" s="166">
        <f>D280</f>
        <v>1</v>
      </c>
      <c r="F280" s="152">
        <v>650</v>
      </c>
      <c r="G280" s="153">
        <f t="shared" si="24"/>
        <v>650</v>
      </c>
      <c r="H280" s="154">
        <v>100</v>
      </c>
      <c r="I280" s="153">
        <f t="shared" si="25"/>
        <v>100</v>
      </c>
      <c r="J280" s="155">
        <f t="shared" si="26"/>
        <v>750</v>
      </c>
      <c r="K280" s="156">
        <f>J280/E280</f>
        <v>750</v>
      </c>
      <c r="M280" s="157">
        <v>0</v>
      </c>
      <c r="N280" s="158">
        <v>0</v>
      </c>
      <c r="P280" s="159" t="s">
        <v>692</v>
      </c>
      <c r="Q280" s="159"/>
    </row>
    <row r="281" spans="1:17" ht="51">
      <c r="A281" s="147">
        <f t="shared" ref="A281:A292" si="28">A280+1</f>
        <v>232</v>
      </c>
      <c r="B281" s="162" t="s">
        <v>175</v>
      </c>
      <c r="C281" s="149" t="s">
        <v>52</v>
      </c>
      <c r="D281" s="150">
        <v>1</v>
      </c>
      <c r="E281" s="166">
        <f t="shared" ref="E281:E290" si="29">D281</f>
        <v>1</v>
      </c>
      <c r="F281" s="152">
        <v>720</v>
      </c>
      <c r="G281" s="153">
        <f t="shared" si="24"/>
        <v>720</v>
      </c>
      <c r="H281" s="154">
        <v>100</v>
      </c>
      <c r="I281" s="153">
        <f t="shared" si="25"/>
        <v>100</v>
      </c>
      <c r="J281" s="155">
        <f t="shared" si="26"/>
        <v>820</v>
      </c>
      <c r="K281" s="156">
        <f t="shared" si="27"/>
        <v>820</v>
      </c>
      <c r="M281" s="157">
        <v>0</v>
      </c>
      <c r="N281" s="158">
        <v>0</v>
      </c>
      <c r="P281" s="159" t="s">
        <v>692</v>
      </c>
      <c r="Q281" s="159"/>
    </row>
    <row r="282" spans="1:17" ht="51">
      <c r="A282" s="147">
        <f t="shared" si="28"/>
        <v>233</v>
      </c>
      <c r="B282" s="162" t="s">
        <v>176</v>
      </c>
      <c r="C282" s="149" t="s">
        <v>52</v>
      </c>
      <c r="D282" s="150">
        <v>1</v>
      </c>
      <c r="E282" s="166">
        <f t="shared" si="29"/>
        <v>1</v>
      </c>
      <c r="F282" s="152">
        <v>810</v>
      </c>
      <c r="G282" s="153">
        <f t="shared" si="24"/>
        <v>810</v>
      </c>
      <c r="H282" s="154">
        <v>100</v>
      </c>
      <c r="I282" s="153">
        <f t="shared" si="25"/>
        <v>100</v>
      </c>
      <c r="J282" s="155">
        <f t="shared" si="26"/>
        <v>910</v>
      </c>
      <c r="K282" s="156">
        <f t="shared" si="27"/>
        <v>910</v>
      </c>
      <c r="M282" s="157">
        <v>0</v>
      </c>
      <c r="N282" s="158">
        <v>0</v>
      </c>
      <c r="P282" s="159" t="s">
        <v>692</v>
      </c>
      <c r="Q282" s="159"/>
    </row>
    <row r="283" spans="1:17" ht="51">
      <c r="A283" s="147">
        <f t="shared" si="28"/>
        <v>234</v>
      </c>
      <c r="B283" s="162" t="s">
        <v>177</v>
      </c>
      <c r="C283" s="149" t="s">
        <v>52</v>
      </c>
      <c r="D283" s="150">
        <v>1</v>
      </c>
      <c r="E283" s="166">
        <f t="shared" si="29"/>
        <v>1</v>
      </c>
      <c r="F283" s="152">
        <v>840</v>
      </c>
      <c r="G283" s="153">
        <f t="shared" si="24"/>
        <v>840</v>
      </c>
      <c r="H283" s="154">
        <v>100</v>
      </c>
      <c r="I283" s="153">
        <f t="shared" si="25"/>
        <v>100</v>
      </c>
      <c r="J283" s="155">
        <f t="shared" si="26"/>
        <v>940</v>
      </c>
      <c r="K283" s="156">
        <f t="shared" si="27"/>
        <v>940</v>
      </c>
      <c r="M283" s="157">
        <v>0</v>
      </c>
      <c r="N283" s="158">
        <v>0</v>
      </c>
      <c r="P283" s="159" t="s">
        <v>692</v>
      </c>
      <c r="Q283" s="159"/>
    </row>
    <row r="284" spans="1:17" ht="51">
      <c r="A284" s="147">
        <f t="shared" si="28"/>
        <v>235</v>
      </c>
      <c r="B284" s="162" t="s">
        <v>178</v>
      </c>
      <c r="C284" s="149" t="s">
        <v>52</v>
      </c>
      <c r="D284" s="150">
        <v>1</v>
      </c>
      <c r="E284" s="166">
        <f t="shared" si="29"/>
        <v>1</v>
      </c>
      <c r="F284" s="152">
        <v>960</v>
      </c>
      <c r="G284" s="153">
        <f t="shared" si="24"/>
        <v>960</v>
      </c>
      <c r="H284" s="154">
        <v>100</v>
      </c>
      <c r="I284" s="153">
        <f t="shared" si="25"/>
        <v>100</v>
      </c>
      <c r="J284" s="155">
        <f t="shared" si="26"/>
        <v>1060</v>
      </c>
      <c r="K284" s="156">
        <f t="shared" si="27"/>
        <v>1060</v>
      </c>
      <c r="M284" s="157">
        <v>0</v>
      </c>
      <c r="N284" s="158">
        <v>0</v>
      </c>
      <c r="P284" s="159" t="s">
        <v>692</v>
      </c>
      <c r="Q284" s="159"/>
    </row>
    <row r="285" spans="1:17" ht="51">
      <c r="A285" s="147">
        <f t="shared" si="28"/>
        <v>236</v>
      </c>
      <c r="B285" s="162" t="s">
        <v>179</v>
      </c>
      <c r="C285" s="149" t="s">
        <v>52</v>
      </c>
      <c r="D285" s="150">
        <v>1</v>
      </c>
      <c r="E285" s="166">
        <f t="shared" si="29"/>
        <v>1</v>
      </c>
      <c r="F285" s="152">
        <v>1300</v>
      </c>
      <c r="G285" s="153">
        <f t="shared" si="24"/>
        <v>1300</v>
      </c>
      <c r="H285" s="154">
        <v>120</v>
      </c>
      <c r="I285" s="153">
        <f t="shared" si="25"/>
        <v>120</v>
      </c>
      <c r="J285" s="155">
        <f t="shared" si="26"/>
        <v>1420</v>
      </c>
      <c r="K285" s="156">
        <f t="shared" si="27"/>
        <v>1420</v>
      </c>
      <c r="M285" s="157">
        <v>0</v>
      </c>
      <c r="N285" s="158">
        <v>0</v>
      </c>
      <c r="P285" s="159" t="s">
        <v>692</v>
      </c>
      <c r="Q285" s="159"/>
    </row>
    <row r="286" spans="1:17" ht="51">
      <c r="A286" s="147">
        <f t="shared" si="28"/>
        <v>237</v>
      </c>
      <c r="B286" s="162" t="s">
        <v>180</v>
      </c>
      <c r="C286" s="149" t="s">
        <v>52</v>
      </c>
      <c r="D286" s="150">
        <v>1</v>
      </c>
      <c r="E286" s="166">
        <f t="shared" si="29"/>
        <v>1</v>
      </c>
      <c r="F286" s="152">
        <v>1750</v>
      </c>
      <c r="G286" s="153">
        <f t="shared" si="24"/>
        <v>1750</v>
      </c>
      <c r="H286" s="154">
        <v>150</v>
      </c>
      <c r="I286" s="153">
        <f t="shared" si="25"/>
        <v>150</v>
      </c>
      <c r="J286" s="155">
        <f t="shared" si="26"/>
        <v>1900</v>
      </c>
      <c r="K286" s="156">
        <f t="shared" si="27"/>
        <v>1900</v>
      </c>
      <c r="M286" s="157">
        <v>0</v>
      </c>
      <c r="N286" s="158">
        <v>0</v>
      </c>
      <c r="P286" s="159" t="s">
        <v>692</v>
      </c>
      <c r="Q286" s="159"/>
    </row>
    <row r="287" spans="1:17" ht="51">
      <c r="A287" s="147">
        <f t="shared" si="28"/>
        <v>238</v>
      </c>
      <c r="B287" s="162" t="s">
        <v>181</v>
      </c>
      <c r="C287" s="149" t="s">
        <v>52</v>
      </c>
      <c r="D287" s="150">
        <v>1</v>
      </c>
      <c r="E287" s="166">
        <f t="shared" si="29"/>
        <v>1</v>
      </c>
      <c r="F287" s="152">
        <v>1920</v>
      </c>
      <c r="G287" s="153">
        <f t="shared" si="24"/>
        <v>1920</v>
      </c>
      <c r="H287" s="154">
        <v>150</v>
      </c>
      <c r="I287" s="153">
        <f t="shared" si="25"/>
        <v>150</v>
      </c>
      <c r="J287" s="155">
        <f t="shared" si="26"/>
        <v>2070</v>
      </c>
      <c r="K287" s="156">
        <f t="shared" si="27"/>
        <v>2070</v>
      </c>
      <c r="M287" s="157">
        <v>0</v>
      </c>
      <c r="N287" s="158">
        <v>0</v>
      </c>
      <c r="P287" s="159" t="s">
        <v>692</v>
      </c>
      <c r="Q287" s="159"/>
    </row>
    <row r="288" spans="1:17" ht="18" customHeight="1">
      <c r="A288" s="147">
        <f t="shared" si="28"/>
        <v>239</v>
      </c>
      <c r="B288" s="162" t="s">
        <v>182</v>
      </c>
      <c r="C288" s="149" t="s">
        <v>20</v>
      </c>
      <c r="D288" s="150">
        <v>1</v>
      </c>
      <c r="E288" s="151">
        <f t="shared" si="29"/>
        <v>1</v>
      </c>
      <c r="F288" s="152">
        <v>450</v>
      </c>
      <c r="G288" s="153">
        <f t="shared" si="24"/>
        <v>450</v>
      </c>
      <c r="H288" s="154">
        <v>100</v>
      </c>
      <c r="I288" s="153">
        <f t="shared" si="25"/>
        <v>100</v>
      </c>
      <c r="J288" s="155">
        <f t="shared" si="26"/>
        <v>550</v>
      </c>
      <c r="K288" s="156">
        <f t="shared" si="27"/>
        <v>550</v>
      </c>
      <c r="M288" s="157">
        <v>0</v>
      </c>
      <c r="N288" s="158">
        <v>0</v>
      </c>
      <c r="P288" s="159"/>
      <c r="Q288" s="159"/>
    </row>
    <row r="289" spans="1:17" ht="18" customHeight="1">
      <c r="A289" s="147">
        <f t="shared" si="28"/>
        <v>240</v>
      </c>
      <c r="B289" s="162" t="s">
        <v>183</v>
      </c>
      <c r="C289" s="149" t="s">
        <v>20</v>
      </c>
      <c r="D289" s="150">
        <v>1</v>
      </c>
      <c r="E289" s="151">
        <f t="shared" si="29"/>
        <v>1</v>
      </c>
      <c r="F289" s="152">
        <v>120</v>
      </c>
      <c r="G289" s="153">
        <f t="shared" si="24"/>
        <v>120</v>
      </c>
      <c r="H289" s="154">
        <v>20</v>
      </c>
      <c r="I289" s="153">
        <f t="shared" si="25"/>
        <v>20</v>
      </c>
      <c r="J289" s="155">
        <f t="shared" si="26"/>
        <v>140</v>
      </c>
      <c r="K289" s="156">
        <f t="shared" si="27"/>
        <v>140</v>
      </c>
      <c r="M289" s="157">
        <v>0</v>
      </c>
      <c r="N289" s="158">
        <v>0</v>
      </c>
      <c r="P289" s="159"/>
      <c r="Q289" s="159"/>
    </row>
    <row r="290" spans="1:17" ht="18" customHeight="1">
      <c r="A290" s="147">
        <f t="shared" si="28"/>
        <v>241</v>
      </c>
      <c r="B290" s="162" t="s">
        <v>184</v>
      </c>
      <c r="C290" s="149" t="s">
        <v>20</v>
      </c>
      <c r="D290" s="150">
        <v>1</v>
      </c>
      <c r="E290" s="151">
        <f t="shared" si="29"/>
        <v>1</v>
      </c>
      <c r="F290" s="152">
        <v>2250</v>
      </c>
      <c r="G290" s="153">
        <f t="shared" si="24"/>
        <v>2250</v>
      </c>
      <c r="H290" s="154">
        <v>150</v>
      </c>
      <c r="I290" s="153">
        <f t="shared" si="25"/>
        <v>150</v>
      </c>
      <c r="J290" s="155">
        <f t="shared" si="26"/>
        <v>2400</v>
      </c>
      <c r="K290" s="156">
        <f t="shared" si="27"/>
        <v>2400</v>
      </c>
      <c r="M290" s="157">
        <v>0</v>
      </c>
      <c r="N290" s="158">
        <v>0</v>
      </c>
      <c r="P290" s="159" t="s">
        <v>693</v>
      </c>
      <c r="Q290" s="159"/>
    </row>
    <row r="291" spans="1:17" ht="25.5">
      <c r="A291" s="147">
        <f t="shared" si="28"/>
        <v>242</v>
      </c>
      <c r="B291" s="162" t="s">
        <v>613</v>
      </c>
      <c r="C291" s="167" t="s">
        <v>52</v>
      </c>
      <c r="D291" s="150">
        <v>1</v>
      </c>
      <c r="E291" s="168">
        <v>1</v>
      </c>
      <c r="F291" s="152">
        <v>41800</v>
      </c>
      <c r="G291" s="153">
        <f t="shared" si="24"/>
        <v>41800</v>
      </c>
      <c r="H291" s="154">
        <v>500</v>
      </c>
      <c r="I291" s="153">
        <f t="shared" si="25"/>
        <v>500</v>
      </c>
      <c r="J291" s="155">
        <f t="shared" si="26"/>
        <v>42300</v>
      </c>
      <c r="K291" s="156">
        <f t="shared" si="27"/>
        <v>42300</v>
      </c>
      <c r="L291" s="169"/>
      <c r="M291" s="158">
        <v>0</v>
      </c>
      <c r="N291" s="158">
        <v>0</v>
      </c>
      <c r="P291" s="159" t="s">
        <v>694</v>
      </c>
      <c r="Q291" s="159"/>
    </row>
    <row r="292" spans="1:17" ht="63.75">
      <c r="A292" s="147">
        <f t="shared" si="28"/>
        <v>243</v>
      </c>
      <c r="B292" s="162" t="s">
        <v>614</v>
      </c>
      <c r="C292" s="167" t="s">
        <v>52</v>
      </c>
      <c r="D292" s="150">
        <v>1</v>
      </c>
      <c r="E292" s="168">
        <v>2</v>
      </c>
      <c r="F292" s="152">
        <v>17300</v>
      </c>
      <c r="G292" s="153">
        <f t="shared" si="24"/>
        <v>34600</v>
      </c>
      <c r="H292" s="154">
        <v>400</v>
      </c>
      <c r="I292" s="153">
        <f t="shared" si="25"/>
        <v>800</v>
      </c>
      <c r="J292" s="155">
        <f t="shared" si="26"/>
        <v>35400</v>
      </c>
      <c r="K292" s="156">
        <f t="shared" si="27"/>
        <v>17700</v>
      </c>
      <c r="L292" s="169"/>
      <c r="M292" s="158">
        <v>0</v>
      </c>
      <c r="N292" s="158">
        <v>0</v>
      </c>
      <c r="P292" s="234" t="s">
        <v>739</v>
      </c>
      <c r="Q292" s="159"/>
    </row>
    <row r="293" spans="1:17" ht="21.75" customHeight="1" thickBot="1">
      <c r="F293" s="171"/>
      <c r="G293" s="172">
        <f>SUM(G12:G292)</f>
        <v>232503</v>
      </c>
      <c r="H293" s="173"/>
      <c r="I293" s="172">
        <f>SUM(I12:I292)</f>
        <v>31082.5</v>
      </c>
      <c r="J293" s="174"/>
      <c r="M293" s="176"/>
      <c r="N293" s="176"/>
      <c r="P293" s="176"/>
      <c r="Q293" s="176"/>
    </row>
    <row r="294" spans="1:17" ht="21.75" customHeight="1" thickBot="1">
      <c r="F294" s="177"/>
      <c r="G294" s="178" t="s">
        <v>185</v>
      </c>
      <c r="H294" s="179">
        <v>0.01</v>
      </c>
      <c r="I294" s="180"/>
      <c r="J294" s="181">
        <f>H294*G293</f>
        <v>2325.0300000000002</v>
      </c>
      <c r="M294" s="176"/>
      <c r="N294" s="176"/>
      <c r="P294" s="176"/>
      <c r="Q294" s="176"/>
    </row>
    <row r="295" spans="1:17" ht="21.75" customHeight="1" thickBot="1">
      <c r="F295" s="171"/>
      <c r="G295" s="182"/>
      <c r="H295" s="183"/>
      <c r="I295" s="182"/>
      <c r="J295" s="184"/>
      <c r="M295" s="176"/>
      <c r="N295" s="176"/>
      <c r="P295" s="176"/>
      <c r="Q295" s="176"/>
    </row>
    <row r="296" spans="1:17" ht="21.75" customHeight="1" thickBot="1">
      <c r="F296" s="177"/>
      <c r="G296" s="180" t="s">
        <v>186</v>
      </c>
      <c r="H296" s="179"/>
      <c r="I296" s="180"/>
      <c r="J296" s="181">
        <f>SUM(J12:J294)</f>
        <v>265910.53000000003</v>
      </c>
      <c r="M296" s="176"/>
      <c r="N296" s="176"/>
      <c r="P296" s="176"/>
      <c r="Q296" s="176"/>
    </row>
    <row r="297" spans="1:17" ht="21.75" customHeight="1" thickBot="1">
      <c r="F297" s="185"/>
      <c r="G297" s="186"/>
      <c r="H297" s="187"/>
      <c r="I297" s="186"/>
      <c r="J297" s="188"/>
      <c r="M297" s="176"/>
      <c r="N297" s="176"/>
      <c r="P297" s="176"/>
      <c r="Q297" s="176"/>
    </row>
    <row r="298" spans="1:17" ht="16.5" customHeight="1">
      <c r="F298" s="189"/>
      <c r="G298" s="190" t="s">
        <v>187</v>
      </c>
      <c r="H298" s="191">
        <v>0.08</v>
      </c>
      <c r="I298" s="192"/>
      <c r="J298" s="193">
        <f>J296*H298</f>
        <v>21272.842400000001</v>
      </c>
      <c r="M298" s="176"/>
      <c r="N298" s="176"/>
      <c r="P298" s="176"/>
      <c r="Q298" s="176"/>
    </row>
    <row r="299" spans="1:17" ht="16.5" customHeight="1" thickBot="1">
      <c r="F299" s="194"/>
      <c r="G299" s="195" t="s">
        <v>188</v>
      </c>
      <c r="H299" s="196"/>
      <c r="I299" s="197"/>
      <c r="J299" s="198">
        <f>J296+J298</f>
        <v>287183.37240000005</v>
      </c>
      <c r="M299" s="176"/>
      <c r="N299" s="176"/>
      <c r="P299" s="176"/>
      <c r="Q299" s="176"/>
    </row>
    <row r="300" spans="1:17" ht="16.5" customHeight="1" thickBot="1">
      <c r="F300" s="199"/>
      <c r="G300" s="200"/>
      <c r="H300" s="201"/>
      <c r="I300" s="202"/>
      <c r="J300" s="203"/>
      <c r="M300" s="176"/>
      <c r="N300" s="176"/>
      <c r="P300" s="176"/>
      <c r="Q300" s="176"/>
    </row>
    <row r="301" spans="1:17" ht="16.5" customHeight="1">
      <c r="F301" s="204"/>
      <c r="G301" s="190" t="s">
        <v>189</v>
      </c>
      <c r="H301" s="191">
        <v>0.1</v>
      </c>
      <c r="I301" s="192"/>
      <c r="J301" s="193">
        <f>J299*H301</f>
        <v>28718.337240000008</v>
      </c>
      <c r="M301" s="176"/>
      <c r="N301" s="176"/>
      <c r="P301" s="176"/>
      <c r="Q301" s="176"/>
    </row>
    <row r="302" spans="1:17" ht="16.5" customHeight="1" thickBot="1">
      <c r="F302" s="194"/>
      <c r="G302" s="195" t="s">
        <v>188</v>
      </c>
      <c r="H302" s="196"/>
      <c r="I302" s="197"/>
      <c r="J302" s="198">
        <f>J299+J301</f>
        <v>315901.70964000007</v>
      </c>
      <c r="M302" s="176"/>
      <c r="N302" s="176"/>
      <c r="P302" s="176"/>
      <c r="Q302" s="176"/>
    </row>
    <row r="303" spans="1:17" ht="16.5" customHeight="1" thickBot="1">
      <c r="F303" s="199"/>
      <c r="G303" s="200"/>
      <c r="H303" s="201"/>
      <c r="I303" s="202"/>
      <c r="J303" s="203"/>
      <c r="M303" s="176"/>
      <c r="N303" s="176"/>
      <c r="P303" s="176"/>
      <c r="Q303" s="176"/>
    </row>
    <row r="304" spans="1:17" ht="16.5" customHeight="1">
      <c r="F304" s="204"/>
      <c r="G304" s="205" t="s">
        <v>190</v>
      </c>
      <c r="H304" s="191">
        <v>0.18</v>
      </c>
      <c r="I304" s="192"/>
      <c r="J304" s="206">
        <f>J302*H304</f>
        <v>56862.307735200011</v>
      </c>
      <c r="M304" s="176"/>
      <c r="N304" s="176"/>
      <c r="P304" s="176"/>
      <c r="Q304" s="176"/>
    </row>
    <row r="305" spans="6:17" ht="16.5" customHeight="1" thickBot="1">
      <c r="F305" s="194"/>
      <c r="G305" s="207" t="s">
        <v>191</v>
      </c>
      <c r="H305" s="208" t="s">
        <v>11</v>
      </c>
      <c r="I305" s="209"/>
      <c r="J305" s="210">
        <f>J302+J304</f>
        <v>372764.01737520006</v>
      </c>
      <c r="M305" s="176"/>
      <c r="N305" s="176"/>
      <c r="P305" s="176"/>
      <c r="Q305" s="176"/>
    </row>
    <row r="306" spans="6:17">
      <c r="M306" s="176"/>
      <c r="N306" s="176"/>
    </row>
    <row r="307" spans="6:17">
      <c r="M307" s="176"/>
      <c r="N307" s="176"/>
    </row>
    <row r="308" spans="6:17">
      <c r="J308" s="211"/>
      <c r="M308" s="176"/>
      <c r="N308" s="176"/>
    </row>
  </sheetData>
  <mergeCells count="205">
    <mergeCell ref="N7:N8"/>
    <mergeCell ref="P7:P8"/>
    <mergeCell ref="Q7:Q8"/>
    <mergeCell ref="A6:F6"/>
    <mergeCell ref="A7:A8"/>
    <mergeCell ref="C7:C8"/>
    <mergeCell ref="D7:E7"/>
    <mergeCell ref="F7:G7"/>
    <mergeCell ref="H7:I7"/>
    <mergeCell ref="J7:J8"/>
    <mergeCell ref="K7:K8"/>
    <mergeCell ref="M7:M8"/>
    <mergeCell ref="F67:F70"/>
    <mergeCell ref="G67:G70"/>
    <mergeCell ref="H67:H70"/>
    <mergeCell ref="I67:I70"/>
    <mergeCell ref="J67:J70"/>
    <mergeCell ref="A5:F5"/>
    <mergeCell ref="B1:D1"/>
    <mergeCell ref="A2:B2"/>
    <mergeCell ref="H2:J2"/>
    <mergeCell ref="A3:F3"/>
    <mergeCell ref="A4:F4"/>
    <mergeCell ref="A11:C11"/>
    <mergeCell ref="B12:D12"/>
    <mergeCell ref="F76:F81"/>
    <mergeCell ref="G76:G81"/>
    <mergeCell ref="H76:H81"/>
    <mergeCell ref="I76:I81"/>
    <mergeCell ref="J76:J81"/>
    <mergeCell ref="F72:F74"/>
    <mergeCell ref="G72:G74"/>
    <mergeCell ref="H72:H74"/>
    <mergeCell ref="I72:I74"/>
    <mergeCell ref="J72:J74"/>
    <mergeCell ref="J83:J89"/>
    <mergeCell ref="F91:F98"/>
    <mergeCell ref="G91:G98"/>
    <mergeCell ref="H91:H98"/>
    <mergeCell ref="I91:I98"/>
    <mergeCell ref="J91:J98"/>
    <mergeCell ref="F83:F89"/>
    <mergeCell ref="G83:G89"/>
    <mergeCell ref="H83:H89"/>
    <mergeCell ref="I83:I89"/>
    <mergeCell ref="F104:F106"/>
    <mergeCell ref="G104:G106"/>
    <mergeCell ref="H104:H106"/>
    <mergeCell ref="I104:I106"/>
    <mergeCell ref="J104:J106"/>
    <mergeCell ref="F100:F102"/>
    <mergeCell ref="G100:G102"/>
    <mergeCell ref="H100:H102"/>
    <mergeCell ref="I100:I102"/>
    <mergeCell ref="J100:J102"/>
    <mergeCell ref="F123:F125"/>
    <mergeCell ref="G123:G125"/>
    <mergeCell ref="H123:H125"/>
    <mergeCell ref="I123:I125"/>
    <mergeCell ref="J123:J125"/>
    <mergeCell ref="J108:J115"/>
    <mergeCell ref="F117:F121"/>
    <mergeCell ref="G117:G121"/>
    <mergeCell ref="H117:H121"/>
    <mergeCell ref="I117:I121"/>
    <mergeCell ref="J117:J121"/>
    <mergeCell ref="F108:F115"/>
    <mergeCell ref="G108:G115"/>
    <mergeCell ref="H108:H115"/>
    <mergeCell ref="I108:I115"/>
    <mergeCell ref="J127:J129"/>
    <mergeCell ref="F131:F136"/>
    <mergeCell ref="G131:G136"/>
    <mergeCell ref="H131:H136"/>
    <mergeCell ref="I131:I136"/>
    <mergeCell ref="J131:J136"/>
    <mergeCell ref="F127:F129"/>
    <mergeCell ref="G127:G129"/>
    <mergeCell ref="H127:H129"/>
    <mergeCell ref="I127:I129"/>
    <mergeCell ref="F146:F150"/>
    <mergeCell ref="G146:G150"/>
    <mergeCell ref="H146:H150"/>
    <mergeCell ref="I146:I150"/>
    <mergeCell ref="J146:J150"/>
    <mergeCell ref="F138:F144"/>
    <mergeCell ref="G138:G144"/>
    <mergeCell ref="H138:H144"/>
    <mergeCell ref="I138:I144"/>
    <mergeCell ref="J138:J144"/>
    <mergeCell ref="J152:J157"/>
    <mergeCell ref="F159:F163"/>
    <mergeCell ref="G159:G163"/>
    <mergeCell ref="H159:H163"/>
    <mergeCell ref="I159:I163"/>
    <mergeCell ref="J159:J163"/>
    <mergeCell ref="F152:F157"/>
    <mergeCell ref="G152:G157"/>
    <mergeCell ref="H152:H157"/>
    <mergeCell ref="I152:I157"/>
    <mergeCell ref="J165:J170"/>
    <mergeCell ref="F172:F175"/>
    <mergeCell ref="G172:G175"/>
    <mergeCell ref="H172:H175"/>
    <mergeCell ref="I172:I175"/>
    <mergeCell ref="J172:J175"/>
    <mergeCell ref="F165:F170"/>
    <mergeCell ref="G165:G170"/>
    <mergeCell ref="H165:H170"/>
    <mergeCell ref="I165:I170"/>
    <mergeCell ref="F187:F192"/>
    <mergeCell ref="G187:G192"/>
    <mergeCell ref="H187:H192"/>
    <mergeCell ref="I187:I192"/>
    <mergeCell ref="J187:J192"/>
    <mergeCell ref="J177:J182"/>
    <mergeCell ref="F184:F185"/>
    <mergeCell ref="G184:G185"/>
    <mergeCell ref="H184:H185"/>
    <mergeCell ref="I184:I185"/>
    <mergeCell ref="J184:J185"/>
    <mergeCell ref="F177:F182"/>
    <mergeCell ref="G177:G182"/>
    <mergeCell ref="H177:H182"/>
    <mergeCell ref="I177:I182"/>
    <mergeCell ref="F207:F210"/>
    <mergeCell ref="G207:G210"/>
    <mergeCell ref="H207:H210"/>
    <mergeCell ref="I207:I210"/>
    <mergeCell ref="J207:J210"/>
    <mergeCell ref="J194:J199"/>
    <mergeCell ref="F201:F205"/>
    <mergeCell ref="G201:G205"/>
    <mergeCell ref="H201:H205"/>
    <mergeCell ref="I201:I205"/>
    <mergeCell ref="J201:J205"/>
    <mergeCell ref="F194:F199"/>
    <mergeCell ref="G194:G199"/>
    <mergeCell ref="H194:H199"/>
    <mergeCell ref="I194:I199"/>
    <mergeCell ref="F218:F221"/>
    <mergeCell ref="G218:G221"/>
    <mergeCell ref="H218:H221"/>
    <mergeCell ref="I218:I221"/>
    <mergeCell ref="J218:J221"/>
    <mergeCell ref="F212:F216"/>
    <mergeCell ref="G212:G216"/>
    <mergeCell ref="H212:H216"/>
    <mergeCell ref="I212:I216"/>
    <mergeCell ref="J212:J216"/>
    <mergeCell ref="J223:J228"/>
    <mergeCell ref="F230:F233"/>
    <mergeCell ref="G230:G233"/>
    <mergeCell ref="H230:H233"/>
    <mergeCell ref="I230:I233"/>
    <mergeCell ref="J230:J233"/>
    <mergeCell ref="F223:F228"/>
    <mergeCell ref="G223:G228"/>
    <mergeCell ref="H223:H228"/>
    <mergeCell ref="I223:I228"/>
    <mergeCell ref="F244:F249"/>
    <mergeCell ref="G244:G249"/>
    <mergeCell ref="H244:H249"/>
    <mergeCell ref="I244:I249"/>
    <mergeCell ref="J244:J249"/>
    <mergeCell ref="J235:J238"/>
    <mergeCell ref="F240:F242"/>
    <mergeCell ref="G240:G242"/>
    <mergeCell ref="H240:H242"/>
    <mergeCell ref="I240:I242"/>
    <mergeCell ref="J240:J242"/>
    <mergeCell ref="F235:F238"/>
    <mergeCell ref="G235:G238"/>
    <mergeCell ref="H235:H238"/>
    <mergeCell ref="I235:I238"/>
    <mergeCell ref="J251:J257"/>
    <mergeCell ref="F259:F261"/>
    <mergeCell ref="G259:G261"/>
    <mergeCell ref="H259:H261"/>
    <mergeCell ref="I259:I261"/>
    <mergeCell ref="J259:J261"/>
    <mergeCell ref="F251:F257"/>
    <mergeCell ref="G251:G257"/>
    <mergeCell ref="H251:H257"/>
    <mergeCell ref="I251:I257"/>
    <mergeCell ref="J263:J265"/>
    <mergeCell ref="F267:F269"/>
    <mergeCell ref="G267:G269"/>
    <mergeCell ref="H267:H269"/>
    <mergeCell ref="I267:I269"/>
    <mergeCell ref="J267:J269"/>
    <mergeCell ref="F263:F265"/>
    <mergeCell ref="G263:G265"/>
    <mergeCell ref="H263:H265"/>
    <mergeCell ref="I263:I265"/>
    <mergeCell ref="J271:J273"/>
    <mergeCell ref="F275:F279"/>
    <mergeCell ref="G275:G279"/>
    <mergeCell ref="H275:H279"/>
    <mergeCell ref="I275:I279"/>
    <mergeCell ref="J275:J279"/>
    <mergeCell ref="F271:F273"/>
    <mergeCell ref="G271:G273"/>
    <mergeCell ref="H271:H273"/>
    <mergeCell ref="I271:I273"/>
  </mergeCells>
  <pageMargins left="0.7" right="0.7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60"/>
  <sheetViews>
    <sheetView showGridLines="0" zoomScale="85" zoomScaleNormal="85" workbookViewId="0">
      <pane ySplit="10" topLeftCell="A114" activePane="bottomLeft" state="frozen"/>
      <selection activeCell="O300" sqref="O300"/>
      <selection pane="bottomLeft" activeCell="H61" sqref="H61"/>
    </sheetView>
  </sheetViews>
  <sheetFormatPr defaultColWidth="9" defaultRowHeight="12.75"/>
  <cols>
    <col min="1" max="1" width="3.875" style="214" bestFit="1" customWidth="1"/>
    <col min="2" max="2" width="55.125" style="256" customWidth="1"/>
    <col min="3" max="3" width="10.875" style="214" customWidth="1"/>
    <col min="4" max="4" width="8.875" style="214" customWidth="1"/>
    <col min="5" max="5" width="8.625" style="214" bestFit="1" customWidth="1"/>
    <col min="6" max="6" width="10.5" style="214" bestFit="1" customWidth="1"/>
    <col min="7" max="7" width="12.25" style="214" customWidth="1"/>
    <col min="8" max="8" width="12.125" style="214" bestFit="1" customWidth="1"/>
    <col min="9" max="9" width="15.875" style="214" bestFit="1" customWidth="1"/>
    <col min="10" max="10" width="13" style="214" customWidth="1"/>
    <col min="11" max="11" width="9.5" style="253" bestFit="1" customWidth="1"/>
    <col min="12" max="12" width="2.75" style="214" customWidth="1"/>
    <col min="13" max="13" width="12.625" style="214" hidden="1" customWidth="1"/>
    <col min="14" max="14" width="10.25" style="214" hidden="1" customWidth="1"/>
    <col min="15" max="15" width="2.75" style="214" customWidth="1"/>
    <col min="16" max="16" width="17.375" style="360" customWidth="1"/>
    <col min="17" max="17" width="18.375" style="214" bestFit="1" customWidth="1"/>
    <col min="18" max="18" width="6.625" style="214" customWidth="1"/>
    <col min="19" max="16384" width="9" style="214"/>
  </cols>
  <sheetData>
    <row r="1" spans="1:17" ht="13.5" thickBot="1">
      <c r="A1" s="212"/>
      <c r="B1" s="563"/>
      <c r="C1" s="563"/>
      <c r="D1" s="563"/>
      <c r="E1" s="82"/>
      <c r="F1" s="81"/>
      <c r="G1" s="82"/>
      <c r="H1" s="83"/>
      <c r="I1" s="84"/>
      <c r="J1" s="83"/>
      <c r="K1" s="213"/>
      <c r="M1" s="87"/>
      <c r="N1" s="87"/>
    </row>
    <row r="2" spans="1:17" ht="12.75" customHeight="1" thickBot="1">
      <c r="A2" s="536" t="s">
        <v>684</v>
      </c>
      <c r="B2" s="564"/>
      <c r="C2" s="88"/>
      <c r="D2" s="81"/>
      <c r="E2" s="82"/>
      <c r="F2" s="81"/>
      <c r="G2" s="90"/>
      <c r="H2" s="538" t="s">
        <v>9</v>
      </c>
      <c r="I2" s="539"/>
      <c r="J2" s="540"/>
      <c r="K2" s="215"/>
      <c r="M2" s="87"/>
      <c r="N2" s="92"/>
    </row>
    <row r="3" spans="1:17" ht="16.5" customHeight="1" thickBot="1">
      <c r="A3" s="565"/>
      <c r="B3" s="565"/>
      <c r="C3" s="565"/>
      <c r="D3" s="565"/>
      <c r="E3" s="565"/>
      <c r="F3" s="565"/>
      <c r="G3" s="216"/>
      <c r="H3" s="94" t="s">
        <v>11</v>
      </c>
      <c r="I3" s="95" t="s">
        <v>10</v>
      </c>
      <c r="J3" s="96" t="s">
        <v>12</v>
      </c>
      <c r="K3" s="215"/>
      <c r="M3" s="87"/>
      <c r="N3" s="92"/>
    </row>
    <row r="4" spans="1:17" ht="13.5" thickBot="1">
      <c r="A4" s="565"/>
      <c r="B4" s="565"/>
      <c r="C4" s="565"/>
      <c r="D4" s="565"/>
      <c r="E4" s="565"/>
      <c r="F4" s="565"/>
      <c r="G4" s="93"/>
      <c r="H4" s="97">
        <f>J156</f>
        <v>312082.29593639995</v>
      </c>
      <c r="I4" s="98">
        <f>H4*J4</f>
        <v>764601.62504417996</v>
      </c>
      <c r="J4" s="99">
        <f>'1. ელექტროობა'!J4</f>
        <v>2.4500000000000002</v>
      </c>
      <c r="K4" s="215"/>
      <c r="M4" s="87"/>
      <c r="N4" s="92"/>
    </row>
    <row r="5" spans="1:17">
      <c r="A5" s="534"/>
      <c r="B5" s="534"/>
      <c r="C5" s="534"/>
      <c r="D5" s="534"/>
      <c r="E5" s="534"/>
      <c r="F5" s="534"/>
      <c r="G5" s="100"/>
      <c r="H5" s="101"/>
      <c r="I5" s="102"/>
      <c r="J5" s="103"/>
      <c r="K5" s="215"/>
      <c r="M5" s="87"/>
      <c r="N5" s="92"/>
    </row>
    <row r="6" spans="1:17" ht="26.25" customHeight="1" thickBot="1">
      <c r="A6" s="566"/>
      <c r="B6" s="566"/>
      <c r="C6" s="567"/>
      <c r="D6" s="567"/>
      <c r="E6" s="567"/>
      <c r="F6" s="566"/>
      <c r="G6" s="104"/>
      <c r="H6" s="88"/>
      <c r="I6" s="82"/>
      <c r="J6" s="105"/>
      <c r="K6" s="217"/>
      <c r="M6" s="107"/>
      <c r="N6" s="107"/>
    </row>
    <row r="7" spans="1:17" ht="15.75" hidden="1" customHeight="1" thickBot="1">
      <c r="A7" s="550" t="s">
        <v>592</v>
      </c>
      <c r="B7" s="108" t="s">
        <v>31</v>
      </c>
      <c r="C7" s="552" t="s">
        <v>32</v>
      </c>
      <c r="D7" s="554" t="s">
        <v>33</v>
      </c>
      <c r="E7" s="555"/>
      <c r="F7" s="556" t="s">
        <v>34</v>
      </c>
      <c r="G7" s="557"/>
      <c r="H7" s="558" t="s">
        <v>35</v>
      </c>
      <c r="I7" s="557"/>
      <c r="J7" s="559" t="s">
        <v>615</v>
      </c>
      <c r="K7" s="561" t="s">
        <v>616</v>
      </c>
      <c r="M7" s="544" t="s">
        <v>617</v>
      </c>
      <c r="N7" s="544" t="s">
        <v>618</v>
      </c>
      <c r="P7" s="574" t="s">
        <v>619</v>
      </c>
      <c r="Q7" s="544" t="s">
        <v>41</v>
      </c>
    </row>
    <row r="8" spans="1:17" ht="17.25" customHeight="1" thickBot="1">
      <c r="A8" s="551"/>
      <c r="B8" s="109"/>
      <c r="C8" s="553"/>
      <c r="D8" s="110" t="s">
        <v>42</v>
      </c>
      <c r="E8" s="111" t="s">
        <v>43</v>
      </c>
      <c r="F8" s="112" t="s">
        <v>44</v>
      </c>
      <c r="G8" s="113" t="s">
        <v>43</v>
      </c>
      <c r="H8" s="114" t="s">
        <v>44</v>
      </c>
      <c r="I8" s="113" t="s">
        <v>43</v>
      </c>
      <c r="J8" s="560"/>
      <c r="K8" s="562"/>
      <c r="M8" s="545"/>
      <c r="N8" s="545"/>
      <c r="P8" s="575"/>
      <c r="Q8" s="545"/>
    </row>
    <row r="9" spans="1:17" ht="42" hidden="1" customHeight="1" thickBot="1">
      <c r="A9" s="115" t="s">
        <v>0</v>
      </c>
      <c r="B9" s="116" t="s">
        <v>1</v>
      </c>
      <c r="C9" s="117" t="s">
        <v>2</v>
      </c>
      <c r="D9" s="118" t="s">
        <v>13</v>
      </c>
      <c r="E9" s="119" t="s">
        <v>3</v>
      </c>
      <c r="F9" s="120" t="s">
        <v>4</v>
      </c>
      <c r="G9" s="120" t="s">
        <v>5</v>
      </c>
      <c r="H9" s="121" t="s">
        <v>6</v>
      </c>
      <c r="I9" s="120" t="s">
        <v>7</v>
      </c>
      <c r="J9" s="122" t="s">
        <v>8</v>
      </c>
      <c r="K9" s="123" t="s">
        <v>15</v>
      </c>
      <c r="M9" s="124" t="s">
        <v>14</v>
      </c>
      <c r="N9" s="125" t="s">
        <v>16</v>
      </c>
      <c r="P9" s="361" t="s">
        <v>45</v>
      </c>
      <c r="Q9" s="125" t="s">
        <v>46</v>
      </c>
    </row>
    <row r="10" spans="1:17" ht="9.75" customHeight="1" thickBot="1">
      <c r="A10" s="218"/>
      <c r="B10" s="219"/>
      <c r="C10" s="220"/>
      <c r="D10" s="221"/>
      <c r="E10" s="222"/>
      <c r="F10" s="223"/>
      <c r="G10" s="223"/>
      <c r="H10" s="224"/>
      <c r="I10" s="223"/>
      <c r="J10" s="223"/>
      <c r="K10" s="225"/>
      <c r="M10" s="134"/>
      <c r="N10" s="135"/>
      <c r="P10" s="362"/>
      <c r="Q10" s="135"/>
    </row>
    <row r="11" spans="1:17">
      <c r="A11" s="568"/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M11" s="140"/>
      <c r="N11" s="140"/>
      <c r="P11" s="363"/>
      <c r="Q11" s="141"/>
    </row>
    <row r="12" spans="1:17" s="72" customFormat="1">
      <c r="A12" s="569"/>
      <c r="B12" s="570"/>
      <c r="C12" s="570"/>
      <c r="D12" s="570"/>
      <c r="E12" s="570"/>
      <c r="F12" s="570"/>
      <c r="G12" s="570"/>
      <c r="H12" s="570"/>
      <c r="I12" s="570"/>
      <c r="J12" s="570"/>
      <c r="K12" s="571"/>
      <c r="M12" s="572"/>
      <c r="N12" s="573"/>
      <c r="P12" s="572"/>
      <c r="Q12" s="573"/>
    </row>
    <row r="13" spans="1:17" s="72" customFormat="1" ht="30.6" customHeight="1">
      <c r="A13" s="350" t="s">
        <v>192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  <c r="M13" s="226"/>
      <c r="N13" s="226"/>
      <c r="P13" s="364"/>
      <c r="Q13" s="226"/>
    </row>
    <row r="14" spans="1:17" ht="88.5" customHeight="1">
      <c r="A14" s="147">
        <v>1</v>
      </c>
      <c r="B14" s="231" t="s">
        <v>193</v>
      </c>
      <c r="C14" s="240" t="s">
        <v>194</v>
      </c>
      <c r="D14" s="160">
        <v>1</v>
      </c>
      <c r="E14" s="160">
        <v>1</v>
      </c>
      <c r="F14" s="152">
        <v>11500</v>
      </c>
      <c r="G14" s="153">
        <f t="shared" ref="G14:G143" si="0">F14*E14</f>
        <v>11500</v>
      </c>
      <c r="H14" s="154">
        <v>850</v>
      </c>
      <c r="I14" s="153">
        <f t="shared" ref="I14:I143" si="1">H14*E14</f>
        <v>850</v>
      </c>
      <c r="J14" s="155">
        <f t="shared" ref="J14:J143" si="2">G14+I14</f>
        <v>12350</v>
      </c>
      <c r="K14" s="228">
        <f t="shared" ref="K14:K143" si="3">J14/E14</f>
        <v>12350</v>
      </c>
      <c r="M14" s="159">
        <v>0</v>
      </c>
      <c r="N14" s="159">
        <v>0</v>
      </c>
      <c r="P14" s="357" t="s">
        <v>706</v>
      </c>
      <c r="Q14" s="159"/>
    </row>
    <row r="15" spans="1:17" ht="76.5">
      <c r="A15" s="147">
        <f t="shared" ref="A15:A60" si="4">A14+1</f>
        <v>2</v>
      </c>
      <c r="B15" s="231" t="s">
        <v>195</v>
      </c>
      <c r="C15" s="240" t="s">
        <v>194</v>
      </c>
      <c r="D15" s="160">
        <v>1</v>
      </c>
      <c r="E15" s="150">
        <v>1</v>
      </c>
      <c r="F15" s="152">
        <v>5850</v>
      </c>
      <c r="G15" s="153">
        <f t="shared" si="0"/>
        <v>5850</v>
      </c>
      <c r="H15" s="154">
        <v>650</v>
      </c>
      <c r="I15" s="153">
        <f t="shared" si="1"/>
        <v>650</v>
      </c>
      <c r="J15" s="155">
        <f t="shared" si="2"/>
        <v>6500</v>
      </c>
      <c r="K15" s="228">
        <f t="shared" si="3"/>
        <v>6500</v>
      </c>
      <c r="M15" s="159">
        <v>0</v>
      </c>
      <c r="N15" s="159">
        <v>0</v>
      </c>
      <c r="P15" s="357" t="s">
        <v>706</v>
      </c>
      <c r="Q15" s="159"/>
    </row>
    <row r="16" spans="1:17" ht="76.5">
      <c r="A16" s="147">
        <f t="shared" si="4"/>
        <v>3</v>
      </c>
      <c r="B16" s="231" t="s">
        <v>196</v>
      </c>
      <c r="C16" s="240" t="s">
        <v>194</v>
      </c>
      <c r="D16" s="150">
        <v>1</v>
      </c>
      <c r="E16" s="150">
        <v>1</v>
      </c>
      <c r="F16" s="152">
        <v>6500</v>
      </c>
      <c r="G16" s="153">
        <f t="shared" si="0"/>
        <v>6500</v>
      </c>
      <c r="H16" s="154">
        <v>650</v>
      </c>
      <c r="I16" s="153">
        <f t="shared" si="1"/>
        <v>650</v>
      </c>
      <c r="J16" s="155">
        <f t="shared" si="2"/>
        <v>7150</v>
      </c>
      <c r="K16" s="228">
        <f t="shared" si="3"/>
        <v>7150</v>
      </c>
      <c r="M16" s="159">
        <v>0</v>
      </c>
      <c r="N16" s="159">
        <v>0</v>
      </c>
      <c r="P16" s="357" t="s">
        <v>706</v>
      </c>
      <c r="Q16" s="159"/>
    </row>
    <row r="17" spans="1:17" ht="76.5">
      <c r="A17" s="147">
        <f t="shared" si="4"/>
        <v>4</v>
      </c>
      <c r="B17" s="351" t="s">
        <v>197</v>
      </c>
      <c r="C17" s="355" t="s">
        <v>194</v>
      </c>
      <c r="D17" s="150">
        <v>1</v>
      </c>
      <c r="E17" s="150"/>
      <c r="F17" s="152">
        <v>0</v>
      </c>
      <c r="G17" s="153">
        <f t="shared" si="0"/>
        <v>0</v>
      </c>
      <c r="H17" s="154">
        <v>0</v>
      </c>
      <c r="I17" s="153">
        <f t="shared" si="1"/>
        <v>0</v>
      </c>
      <c r="J17" s="155">
        <f t="shared" si="2"/>
        <v>0</v>
      </c>
      <c r="K17" s="228">
        <v>0</v>
      </c>
      <c r="M17" s="159">
        <v>0</v>
      </c>
      <c r="N17" s="159">
        <v>0</v>
      </c>
      <c r="P17" s="357" t="s">
        <v>706</v>
      </c>
      <c r="Q17" s="159"/>
    </row>
    <row r="18" spans="1:17" ht="76.5">
      <c r="A18" s="147">
        <f t="shared" si="4"/>
        <v>5</v>
      </c>
      <c r="B18" s="231" t="s">
        <v>198</v>
      </c>
      <c r="C18" s="240" t="s">
        <v>194</v>
      </c>
      <c r="D18" s="150">
        <v>1</v>
      </c>
      <c r="E18" s="150">
        <v>1</v>
      </c>
      <c r="F18" s="152">
        <v>5850</v>
      </c>
      <c r="G18" s="153">
        <f t="shared" si="0"/>
        <v>5850</v>
      </c>
      <c r="H18" s="154">
        <v>650</v>
      </c>
      <c r="I18" s="153">
        <f t="shared" si="1"/>
        <v>650</v>
      </c>
      <c r="J18" s="155">
        <f t="shared" si="2"/>
        <v>6500</v>
      </c>
      <c r="K18" s="228">
        <f t="shared" si="3"/>
        <v>6500</v>
      </c>
      <c r="M18" s="159">
        <v>0</v>
      </c>
      <c r="N18" s="159">
        <v>0</v>
      </c>
      <c r="P18" s="357" t="s">
        <v>706</v>
      </c>
      <c r="Q18" s="159"/>
    </row>
    <row r="19" spans="1:17" ht="76.5">
      <c r="A19" s="147">
        <f t="shared" si="4"/>
        <v>6</v>
      </c>
      <c r="B19" s="351" t="s">
        <v>199</v>
      </c>
      <c r="C19" s="355" t="s">
        <v>194</v>
      </c>
      <c r="D19" s="150">
        <v>1</v>
      </c>
      <c r="E19" s="150"/>
      <c r="F19" s="152">
        <f>M19/$J$4</f>
        <v>0</v>
      </c>
      <c r="G19" s="153">
        <f t="shared" si="0"/>
        <v>0</v>
      </c>
      <c r="H19" s="154">
        <f>N19/$J$4</f>
        <v>0</v>
      </c>
      <c r="I19" s="153">
        <f t="shared" si="1"/>
        <v>0</v>
      </c>
      <c r="J19" s="155">
        <f t="shared" si="2"/>
        <v>0</v>
      </c>
      <c r="K19" s="228">
        <v>0</v>
      </c>
      <c r="M19" s="159">
        <v>0</v>
      </c>
      <c r="N19" s="159">
        <v>0</v>
      </c>
      <c r="P19" s="357" t="s">
        <v>706</v>
      </c>
      <c r="Q19" s="159"/>
    </row>
    <row r="20" spans="1:17" ht="99" customHeight="1">
      <c r="A20" s="147">
        <f t="shared" si="4"/>
        <v>7</v>
      </c>
      <c r="B20" s="231" t="s">
        <v>200</v>
      </c>
      <c r="C20" s="240" t="s">
        <v>194</v>
      </c>
      <c r="D20" s="150">
        <v>1</v>
      </c>
      <c r="E20" s="150">
        <v>1</v>
      </c>
      <c r="F20" s="152">
        <v>8900</v>
      </c>
      <c r="G20" s="153">
        <f t="shared" si="0"/>
        <v>8900</v>
      </c>
      <c r="H20" s="154">
        <v>650</v>
      </c>
      <c r="I20" s="153">
        <f t="shared" si="1"/>
        <v>650</v>
      </c>
      <c r="J20" s="155">
        <f t="shared" si="2"/>
        <v>9550</v>
      </c>
      <c r="K20" s="228">
        <f t="shared" si="3"/>
        <v>9550</v>
      </c>
      <c r="M20" s="159">
        <v>0</v>
      </c>
      <c r="N20" s="159">
        <v>0</v>
      </c>
      <c r="P20" s="357" t="s">
        <v>706</v>
      </c>
      <c r="Q20" s="159"/>
    </row>
    <row r="21" spans="1:17" ht="76.5">
      <c r="A21" s="147">
        <f t="shared" si="4"/>
        <v>8</v>
      </c>
      <c r="B21" s="231" t="s">
        <v>201</v>
      </c>
      <c r="C21" s="240" t="s">
        <v>194</v>
      </c>
      <c r="D21" s="150">
        <v>1</v>
      </c>
      <c r="E21" s="150">
        <v>1</v>
      </c>
      <c r="F21" s="152">
        <v>11800</v>
      </c>
      <c r="G21" s="153">
        <f t="shared" si="0"/>
        <v>11800</v>
      </c>
      <c r="H21" s="154">
        <v>950</v>
      </c>
      <c r="I21" s="153">
        <f t="shared" si="1"/>
        <v>950</v>
      </c>
      <c r="J21" s="155">
        <f t="shared" si="2"/>
        <v>12750</v>
      </c>
      <c r="K21" s="228">
        <f t="shared" si="3"/>
        <v>12750</v>
      </c>
      <c r="M21" s="159">
        <v>0</v>
      </c>
      <c r="N21" s="159">
        <v>0</v>
      </c>
      <c r="P21" s="357" t="s">
        <v>706</v>
      </c>
      <c r="Q21" s="159"/>
    </row>
    <row r="22" spans="1:17" ht="84.75" customHeight="1">
      <c r="A22" s="147">
        <f t="shared" si="4"/>
        <v>9</v>
      </c>
      <c r="B22" s="231" t="s">
        <v>202</v>
      </c>
      <c r="C22" s="240" t="s">
        <v>194</v>
      </c>
      <c r="D22" s="150">
        <v>1</v>
      </c>
      <c r="E22" s="150">
        <v>1</v>
      </c>
      <c r="F22" s="152">
        <v>8950</v>
      </c>
      <c r="G22" s="153">
        <v>9750</v>
      </c>
      <c r="H22" s="154">
        <v>650</v>
      </c>
      <c r="I22" s="153">
        <f t="shared" si="1"/>
        <v>650</v>
      </c>
      <c r="J22" s="155">
        <f t="shared" si="2"/>
        <v>10400</v>
      </c>
      <c r="K22" s="228">
        <f t="shared" si="3"/>
        <v>10400</v>
      </c>
      <c r="M22" s="159">
        <v>0</v>
      </c>
      <c r="N22" s="159">
        <v>0</v>
      </c>
      <c r="P22" s="357" t="s">
        <v>706</v>
      </c>
      <c r="Q22" s="159"/>
    </row>
    <row r="23" spans="1:17" ht="76.5">
      <c r="A23" s="147">
        <f t="shared" si="4"/>
        <v>10</v>
      </c>
      <c r="B23" s="231" t="s">
        <v>203</v>
      </c>
      <c r="C23" s="240" t="s">
        <v>194</v>
      </c>
      <c r="D23" s="150">
        <v>1</v>
      </c>
      <c r="E23" s="150">
        <v>1</v>
      </c>
      <c r="F23" s="152">
        <v>5960</v>
      </c>
      <c r="G23" s="153">
        <f t="shared" si="0"/>
        <v>5960</v>
      </c>
      <c r="H23" s="154">
        <v>650</v>
      </c>
      <c r="I23" s="153">
        <f t="shared" si="1"/>
        <v>650</v>
      </c>
      <c r="J23" s="155">
        <f t="shared" si="2"/>
        <v>6610</v>
      </c>
      <c r="K23" s="228">
        <f t="shared" si="3"/>
        <v>6610</v>
      </c>
      <c r="M23" s="159">
        <v>0</v>
      </c>
      <c r="N23" s="159">
        <v>0</v>
      </c>
      <c r="P23" s="357" t="s">
        <v>706</v>
      </c>
      <c r="Q23" s="159"/>
    </row>
    <row r="24" spans="1:17" ht="76.5">
      <c r="A24" s="147">
        <f t="shared" si="4"/>
        <v>11</v>
      </c>
      <c r="B24" s="231" t="s">
        <v>204</v>
      </c>
      <c r="C24" s="240" t="s">
        <v>194</v>
      </c>
      <c r="D24" s="150">
        <v>1</v>
      </c>
      <c r="E24" s="150">
        <v>1</v>
      </c>
      <c r="F24" s="152">
        <v>6550</v>
      </c>
      <c r="G24" s="153">
        <f t="shared" si="0"/>
        <v>6550</v>
      </c>
      <c r="H24" s="154">
        <v>650</v>
      </c>
      <c r="I24" s="153">
        <f t="shared" si="1"/>
        <v>650</v>
      </c>
      <c r="J24" s="155">
        <f t="shared" si="2"/>
        <v>7200</v>
      </c>
      <c r="K24" s="228">
        <f t="shared" si="3"/>
        <v>7200</v>
      </c>
      <c r="M24" s="159">
        <v>0</v>
      </c>
      <c r="N24" s="159">
        <v>0</v>
      </c>
      <c r="P24" s="357" t="s">
        <v>706</v>
      </c>
      <c r="Q24" s="159"/>
    </row>
    <row r="25" spans="1:17" ht="76.5">
      <c r="A25" s="147">
        <f t="shared" si="4"/>
        <v>12</v>
      </c>
      <c r="B25" s="231" t="s">
        <v>205</v>
      </c>
      <c r="C25" s="240" t="s">
        <v>194</v>
      </c>
      <c r="D25" s="150">
        <v>1</v>
      </c>
      <c r="E25" s="150">
        <v>1</v>
      </c>
      <c r="F25" s="152">
        <v>5750</v>
      </c>
      <c r="G25" s="153">
        <f t="shared" si="0"/>
        <v>5750</v>
      </c>
      <c r="H25" s="154">
        <v>650</v>
      </c>
      <c r="I25" s="153">
        <f t="shared" si="1"/>
        <v>650</v>
      </c>
      <c r="J25" s="155">
        <f t="shared" si="2"/>
        <v>6400</v>
      </c>
      <c r="K25" s="228">
        <f t="shared" si="3"/>
        <v>6400</v>
      </c>
      <c r="M25" s="159">
        <v>0</v>
      </c>
      <c r="N25" s="159">
        <v>0</v>
      </c>
      <c r="P25" s="357" t="s">
        <v>706</v>
      </c>
      <c r="Q25" s="159"/>
    </row>
    <row r="26" spans="1:17" ht="25.5">
      <c r="A26" s="147">
        <f>A23+1</f>
        <v>11</v>
      </c>
      <c r="B26" s="231" t="s">
        <v>620</v>
      </c>
      <c r="C26" s="240" t="s">
        <v>194</v>
      </c>
      <c r="D26" s="160">
        <v>1</v>
      </c>
      <c r="E26" s="160">
        <v>1</v>
      </c>
      <c r="F26" s="152">
        <v>2780</v>
      </c>
      <c r="G26" s="153">
        <f>F26*E26</f>
        <v>2780</v>
      </c>
      <c r="H26" s="154">
        <v>150</v>
      </c>
      <c r="I26" s="153">
        <f>H26*E26</f>
        <v>150</v>
      </c>
      <c r="J26" s="155">
        <f>G26+I26</f>
        <v>2930</v>
      </c>
      <c r="K26" s="228">
        <f>J26/E26</f>
        <v>2930</v>
      </c>
      <c r="M26" s="159">
        <v>0</v>
      </c>
      <c r="N26" s="159">
        <v>0</v>
      </c>
      <c r="P26" s="357" t="s">
        <v>706</v>
      </c>
      <c r="Q26" s="150"/>
    </row>
    <row r="27" spans="1:17" ht="48.75" customHeight="1">
      <c r="A27" s="147">
        <f t="shared" si="4"/>
        <v>12</v>
      </c>
      <c r="B27" s="231" t="s">
        <v>621</v>
      </c>
      <c r="C27" s="276" t="s">
        <v>194</v>
      </c>
      <c r="D27" s="150">
        <v>1</v>
      </c>
      <c r="E27" s="150">
        <v>1</v>
      </c>
      <c r="F27" s="152">
        <v>2200</v>
      </c>
      <c r="G27" s="153">
        <f>F27*E27</f>
        <v>2200</v>
      </c>
      <c r="H27" s="154">
        <v>150</v>
      </c>
      <c r="I27" s="153">
        <f>H27*E27</f>
        <v>150</v>
      </c>
      <c r="J27" s="155">
        <f>G27+I27</f>
        <v>2350</v>
      </c>
      <c r="K27" s="228">
        <f>J27/E27</f>
        <v>2350</v>
      </c>
      <c r="M27" s="159">
        <v>0</v>
      </c>
      <c r="N27" s="159">
        <v>0</v>
      </c>
      <c r="P27" s="365" t="s">
        <v>706</v>
      </c>
      <c r="Q27" s="229"/>
    </row>
    <row r="28" spans="1:17" ht="14.25">
      <c r="A28" s="147">
        <f>A27+1</f>
        <v>13</v>
      </c>
      <c r="B28" s="231" t="s">
        <v>585</v>
      </c>
      <c r="C28" s="227" t="s">
        <v>622</v>
      </c>
      <c r="D28" s="150">
        <v>1</v>
      </c>
      <c r="E28" s="160">
        <v>1000</v>
      </c>
      <c r="F28" s="152">
        <v>20.5</v>
      </c>
      <c r="G28" s="153">
        <f>F28*E28</f>
        <v>20500</v>
      </c>
      <c r="H28" s="154">
        <v>13</v>
      </c>
      <c r="I28" s="153">
        <f>H28*E28</f>
        <v>13000</v>
      </c>
      <c r="J28" s="155">
        <f>G28+I28</f>
        <v>33500</v>
      </c>
      <c r="K28" s="228">
        <f>J28/E28</f>
        <v>33.5</v>
      </c>
      <c r="M28" s="234">
        <v>0</v>
      </c>
      <c r="N28" s="234">
        <v>0</v>
      </c>
      <c r="P28" s="357"/>
      <c r="Q28" s="160"/>
    </row>
    <row r="29" spans="1:17" s="378" customFormat="1" ht="15" customHeight="1">
      <c r="A29" s="368">
        <f t="shared" si="4"/>
        <v>14</v>
      </c>
      <c r="B29" s="369" t="s">
        <v>206</v>
      </c>
      <c r="C29" s="370" t="s">
        <v>20</v>
      </c>
      <c r="D29" s="371">
        <v>1</v>
      </c>
      <c r="E29" s="372">
        <v>22</v>
      </c>
      <c r="F29" s="373">
        <v>12</v>
      </c>
      <c r="G29" s="374">
        <f t="shared" ref="G29:G60" si="5">F29*E29</f>
        <v>264</v>
      </c>
      <c r="H29" s="375">
        <v>5</v>
      </c>
      <c r="I29" s="374">
        <f t="shared" ref="I29:I60" si="6">H29*E29</f>
        <v>110</v>
      </c>
      <c r="J29" s="376">
        <f t="shared" ref="J29:J60" si="7">G29+I29</f>
        <v>374</v>
      </c>
      <c r="K29" s="377">
        <f t="shared" ref="K29:K60" si="8">J29/E29</f>
        <v>17</v>
      </c>
      <c r="M29" s="379">
        <v>0</v>
      </c>
      <c r="N29" s="379">
        <v>0</v>
      </c>
      <c r="P29" s="367" t="s">
        <v>711</v>
      </c>
      <c r="Q29" s="372"/>
    </row>
    <row r="30" spans="1:17" s="378" customFormat="1" ht="15" customHeight="1">
      <c r="A30" s="368">
        <f t="shared" si="4"/>
        <v>15</v>
      </c>
      <c r="B30" s="369" t="s">
        <v>207</v>
      </c>
      <c r="C30" s="370" t="s">
        <v>20</v>
      </c>
      <c r="D30" s="371">
        <v>1</v>
      </c>
      <c r="E30" s="372">
        <v>40</v>
      </c>
      <c r="F30" s="373">
        <v>14</v>
      </c>
      <c r="G30" s="374">
        <f t="shared" si="5"/>
        <v>560</v>
      </c>
      <c r="H30" s="375">
        <v>7</v>
      </c>
      <c r="I30" s="374">
        <f t="shared" si="6"/>
        <v>280</v>
      </c>
      <c r="J30" s="376">
        <f t="shared" si="7"/>
        <v>840</v>
      </c>
      <c r="K30" s="377">
        <f t="shared" si="8"/>
        <v>21</v>
      </c>
      <c r="M30" s="379">
        <v>0</v>
      </c>
      <c r="N30" s="379">
        <v>0</v>
      </c>
      <c r="P30" s="367" t="s">
        <v>711</v>
      </c>
      <c r="Q30" s="372"/>
    </row>
    <row r="31" spans="1:17" s="378" customFormat="1" ht="15" customHeight="1">
      <c r="A31" s="368">
        <f>A28+1</f>
        <v>14</v>
      </c>
      <c r="B31" s="369" t="s">
        <v>208</v>
      </c>
      <c r="C31" s="380" t="s">
        <v>20</v>
      </c>
      <c r="D31" s="371">
        <v>1</v>
      </c>
      <c r="E31" s="371">
        <v>30</v>
      </c>
      <c r="F31" s="373">
        <v>18</v>
      </c>
      <c r="G31" s="374">
        <f t="shared" si="5"/>
        <v>540</v>
      </c>
      <c r="H31" s="375">
        <v>8</v>
      </c>
      <c r="I31" s="374">
        <f t="shared" si="6"/>
        <v>240</v>
      </c>
      <c r="J31" s="376">
        <f t="shared" si="7"/>
        <v>780</v>
      </c>
      <c r="K31" s="377">
        <f t="shared" si="8"/>
        <v>26</v>
      </c>
      <c r="M31" s="379">
        <v>0</v>
      </c>
      <c r="N31" s="379">
        <v>0</v>
      </c>
      <c r="P31" s="367" t="s">
        <v>711</v>
      </c>
      <c r="Q31" s="381"/>
    </row>
    <row r="32" spans="1:17" s="378" customFormat="1" ht="15" customHeight="1">
      <c r="A32" s="368">
        <f t="shared" si="4"/>
        <v>15</v>
      </c>
      <c r="B32" s="369" t="s">
        <v>209</v>
      </c>
      <c r="C32" s="380" t="s">
        <v>20</v>
      </c>
      <c r="D32" s="371">
        <v>1</v>
      </c>
      <c r="E32" s="371">
        <v>13</v>
      </c>
      <c r="F32" s="373">
        <v>20</v>
      </c>
      <c r="G32" s="374">
        <f t="shared" si="5"/>
        <v>260</v>
      </c>
      <c r="H32" s="375">
        <v>8</v>
      </c>
      <c r="I32" s="374">
        <f t="shared" si="6"/>
        <v>104</v>
      </c>
      <c r="J32" s="376">
        <f t="shared" si="7"/>
        <v>364</v>
      </c>
      <c r="K32" s="377">
        <f t="shared" si="8"/>
        <v>28</v>
      </c>
      <c r="M32" s="379">
        <v>0</v>
      </c>
      <c r="N32" s="379">
        <v>0</v>
      </c>
      <c r="P32" s="367" t="s">
        <v>711</v>
      </c>
      <c r="Q32" s="381"/>
    </row>
    <row r="33" spans="1:17" s="378" customFormat="1" ht="15" customHeight="1">
      <c r="A33" s="368">
        <f t="shared" si="4"/>
        <v>16</v>
      </c>
      <c r="B33" s="382" t="s">
        <v>210</v>
      </c>
      <c r="C33" s="383" t="s">
        <v>20</v>
      </c>
      <c r="D33" s="371">
        <v>1</v>
      </c>
      <c r="E33" s="371">
        <v>14</v>
      </c>
      <c r="F33" s="373">
        <v>20</v>
      </c>
      <c r="G33" s="374">
        <f t="shared" si="5"/>
        <v>280</v>
      </c>
      <c r="H33" s="375">
        <v>8</v>
      </c>
      <c r="I33" s="374">
        <f t="shared" si="6"/>
        <v>112</v>
      </c>
      <c r="J33" s="376">
        <f t="shared" si="7"/>
        <v>392</v>
      </c>
      <c r="K33" s="377">
        <f t="shared" si="8"/>
        <v>28</v>
      </c>
      <c r="M33" s="379">
        <v>0</v>
      </c>
      <c r="N33" s="379">
        <v>0</v>
      </c>
      <c r="P33" s="367" t="s">
        <v>711</v>
      </c>
      <c r="Q33" s="381"/>
    </row>
    <row r="34" spans="1:17" s="378" customFormat="1" ht="15" customHeight="1">
      <c r="A34" s="368">
        <f>A31+1</f>
        <v>15</v>
      </c>
      <c r="B34" s="369" t="s">
        <v>211</v>
      </c>
      <c r="C34" s="380" t="s">
        <v>20</v>
      </c>
      <c r="D34" s="371">
        <v>1</v>
      </c>
      <c r="E34" s="371">
        <v>3</v>
      </c>
      <c r="F34" s="373">
        <v>30</v>
      </c>
      <c r="G34" s="374">
        <f t="shared" si="5"/>
        <v>90</v>
      </c>
      <c r="H34" s="375">
        <v>15</v>
      </c>
      <c r="I34" s="374">
        <f t="shared" si="6"/>
        <v>45</v>
      </c>
      <c r="J34" s="376">
        <f t="shared" si="7"/>
        <v>135</v>
      </c>
      <c r="K34" s="377">
        <f t="shared" si="8"/>
        <v>45</v>
      </c>
      <c r="M34" s="379">
        <v>0</v>
      </c>
      <c r="N34" s="379">
        <v>0</v>
      </c>
      <c r="P34" s="367" t="s">
        <v>711</v>
      </c>
      <c r="Q34" s="381"/>
    </row>
    <row r="35" spans="1:17" s="378" customFormat="1" ht="15" customHeight="1">
      <c r="A35" s="368">
        <f t="shared" si="4"/>
        <v>16</v>
      </c>
      <c r="B35" s="369" t="s">
        <v>212</v>
      </c>
      <c r="C35" s="380" t="s">
        <v>20</v>
      </c>
      <c r="D35" s="371">
        <v>1</v>
      </c>
      <c r="E35" s="371">
        <v>1</v>
      </c>
      <c r="F35" s="373">
        <v>35</v>
      </c>
      <c r="G35" s="374">
        <f t="shared" si="5"/>
        <v>35</v>
      </c>
      <c r="H35" s="375">
        <v>15</v>
      </c>
      <c r="I35" s="374">
        <f t="shared" si="6"/>
        <v>15</v>
      </c>
      <c r="J35" s="376">
        <f t="shared" si="7"/>
        <v>50</v>
      </c>
      <c r="K35" s="377">
        <f t="shared" si="8"/>
        <v>50</v>
      </c>
      <c r="M35" s="379">
        <v>0</v>
      </c>
      <c r="N35" s="379">
        <v>0</v>
      </c>
      <c r="P35" s="367" t="s">
        <v>711</v>
      </c>
      <c r="Q35" s="381"/>
    </row>
    <row r="36" spans="1:17" s="378" customFormat="1" ht="15" customHeight="1">
      <c r="A36" s="368">
        <f t="shared" si="4"/>
        <v>17</v>
      </c>
      <c r="B36" s="382" t="s">
        <v>213</v>
      </c>
      <c r="C36" s="383" t="s">
        <v>20</v>
      </c>
      <c r="D36" s="371">
        <v>1</v>
      </c>
      <c r="E36" s="371">
        <v>2</v>
      </c>
      <c r="F36" s="373">
        <v>20</v>
      </c>
      <c r="G36" s="374">
        <f t="shared" si="5"/>
        <v>40</v>
      </c>
      <c r="H36" s="375">
        <v>8</v>
      </c>
      <c r="I36" s="374">
        <f t="shared" si="6"/>
        <v>16</v>
      </c>
      <c r="J36" s="376">
        <f t="shared" si="7"/>
        <v>56</v>
      </c>
      <c r="K36" s="377">
        <f t="shared" si="8"/>
        <v>28</v>
      </c>
      <c r="M36" s="379">
        <v>0</v>
      </c>
      <c r="N36" s="379">
        <v>0</v>
      </c>
      <c r="P36" s="367" t="s">
        <v>711</v>
      </c>
      <c r="Q36" s="381"/>
    </row>
    <row r="37" spans="1:17" s="378" customFormat="1" ht="15" customHeight="1">
      <c r="A37" s="368">
        <f t="shared" si="4"/>
        <v>18</v>
      </c>
      <c r="B37" s="382" t="s">
        <v>214</v>
      </c>
      <c r="C37" s="383" t="s">
        <v>20</v>
      </c>
      <c r="D37" s="371">
        <v>1</v>
      </c>
      <c r="E37" s="371">
        <v>10</v>
      </c>
      <c r="F37" s="373">
        <v>20</v>
      </c>
      <c r="G37" s="374">
        <f t="shared" si="5"/>
        <v>200</v>
      </c>
      <c r="H37" s="375">
        <v>8</v>
      </c>
      <c r="I37" s="374">
        <f t="shared" si="6"/>
        <v>80</v>
      </c>
      <c r="J37" s="376">
        <f t="shared" si="7"/>
        <v>280</v>
      </c>
      <c r="K37" s="377">
        <f t="shared" si="8"/>
        <v>28</v>
      </c>
      <c r="M37" s="379">
        <v>0</v>
      </c>
      <c r="N37" s="379">
        <v>0</v>
      </c>
      <c r="P37" s="367" t="s">
        <v>711</v>
      </c>
      <c r="Q37" s="381"/>
    </row>
    <row r="38" spans="1:17" ht="16.5" customHeight="1">
      <c r="A38" s="147">
        <f t="shared" si="4"/>
        <v>19</v>
      </c>
      <c r="B38" s="352" t="s">
        <v>215</v>
      </c>
      <c r="C38" s="353" t="s">
        <v>20</v>
      </c>
      <c r="D38" s="354">
        <v>0</v>
      </c>
      <c r="E38" s="354">
        <v>4</v>
      </c>
      <c r="F38" s="152">
        <f>M38/$J$4</f>
        <v>0</v>
      </c>
      <c r="G38" s="153">
        <f t="shared" si="5"/>
        <v>0</v>
      </c>
      <c r="H38" s="154">
        <f>N38/$J$4</f>
        <v>0</v>
      </c>
      <c r="I38" s="153">
        <f t="shared" si="6"/>
        <v>0</v>
      </c>
      <c r="J38" s="155">
        <f t="shared" si="7"/>
        <v>0</v>
      </c>
      <c r="K38" s="228">
        <f t="shared" si="8"/>
        <v>0</v>
      </c>
      <c r="M38" s="234">
        <v>0</v>
      </c>
      <c r="N38" s="234">
        <v>0</v>
      </c>
      <c r="P38" s="367"/>
      <c r="Q38" s="229"/>
    </row>
    <row r="39" spans="1:17" ht="16.5" customHeight="1">
      <c r="A39" s="147">
        <f t="shared" si="4"/>
        <v>20</v>
      </c>
      <c r="B39" s="302" t="s">
        <v>216</v>
      </c>
      <c r="C39" s="232" t="s">
        <v>20</v>
      </c>
      <c r="D39" s="150">
        <v>1</v>
      </c>
      <c r="E39" s="150">
        <v>13</v>
      </c>
      <c r="F39" s="152">
        <v>15</v>
      </c>
      <c r="G39" s="153">
        <f t="shared" si="5"/>
        <v>195</v>
      </c>
      <c r="H39" s="154">
        <v>10</v>
      </c>
      <c r="I39" s="153">
        <f t="shared" si="6"/>
        <v>130</v>
      </c>
      <c r="J39" s="155">
        <f t="shared" si="7"/>
        <v>325</v>
      </c>
      <c r="K39" s="228">
        <f t="shared" si="8"/>
        <v>25</v>
      </c>
      <c r="M39" s="159">
        <v>0</v>
      </c>
      <c r="N39" s="159">
        <v>0</v>
      </c>
      <c r="P39" s="367" t="s">
        <v>711</v>
      </c>
      <c r="Q39" s="229"/>
    </row>
    <row r="40" spans="1:17" ht="16.5" customHeight="1">
      <c r="A40" s="147">
        <f t="shared" si="4"/>
        <v>21</v>
      </c>
      <c r="B40" s="302" t="s">
        <v>217</v>
      </c>
      <c r="C40" s="232" t="s">
        <v>20</v>
      </c>
      <c r="D40" s="150">
        <v>1</v>
      </c>
      <c r="E40" s="150">
        <v>13</v>
      </c>
      <c r="F40" s="152">
        <v>17</v>
      </c>
      <c r="G40" s="153">
        <f t="shared" si="5"/>
        <v>221</v>
      </c>
      <c r="H40" s="154">
        <v>10</v>
      </c>
      <c r="I40" s="153">
        <f t="shared" si="6"/>
        <v>130</v>
      </c>
      <c r="J40" s="155">
        <f t="shared" si="7"/>
        <v>351</v>
      </c>
      <c r="K40" s="228">
        <f t="shared" si="8"/>
        <v>27</v>
      </c>
      <c r="M40" s="159">
        <v>0</v>
      </c>
      <c r="N40" s="159">
        <v>0</v>
      </c>
      <c r="P40" s="367" t="s">
        <v>711</v>
      </c>
      <c r="Q40" s="229"/>
    </row>
    <row r="41" spans="1:17" ht="16.5" customHeight="1">
      <c r="A41" s="147">
        <f t="shared" si="4"/>
        <v>22</v>
      </c>
      <c r="B41" s="302" t="s">
        <v>218</v>
      </c>
      <c r="C41" s="232" t="s">
        <v>20</v>
      </c>
      <c r="D41" s="150">
        <v>1</v>
      </c>
      <c r="E41" s="150">
        <v>19</v>
      </c>
      <c r="F41" s="152">
        <v>20</v>
      </c>
      <c r="G41" s="153">
        <f t="shared" si="5"/>
        <v>380</v>
      </c>
      <c r="H41" s="154">
        <v>10</v>
      </c>
      <c r="I41" s="153">
        <f t="shared" si="6"/>
        <v>190</v>
      </c>
      <c r="J41" s="155">
        <f t="shared" si="7"/>
        <v>570</v>
      </c>
      <c r="K41" s="228">
        <f t="shared" si="8"/>
        <v>30</v>
      </c>
      <c r="M41" s="159">
        <v>0</v>
      </c>
      <c r="N41" s="159">
        <v>0</v>
      </c>
      <c r="P41" s="367" t="s">
        <v>711</v>
      </c>
      <c r="Q41" s="229"/>
    </row>
    <row r="42" spans="1:17" ht="16.5" customHeight="1">
      <c r="A42" s="147">
        <f t="shared" si="4"/>
        <v>23</v>
      </c>
      <c r="B42" s="302" t="s">
        <v>219</v>
      </c>
      <c r="C42" s="232" t="s">
        <v>20</v>
      </c>
      <c r="D42" s="150">
        <v>1</v>
      </c>
      <c r="E42" s="150">
        <v>19</v>
      </c>
      <c r="F42" s="152">
        <v>25</v>
      </c>
      <c r="G42" s="153">
        <f t="shared" si="5"/>
        <v>475</v>
      </c>
      <c r="H42" s="154">
        <v>10</v>
      </c>
      <c r="I42" s="153">
        <f t="shared" si="6"/>
        <v>190</v>
      </c>
      <c r="J42" s="155">
        <f t="shared" si="7"/>
        <v>665</v>
      </c>
      <c r="K42" s="228">
        <f t="shared" si="8"/>
        <v>35</v>
      </c>
      <c r="M42" s="159">
        <v>0</v>
      </c>
      <c r="N42" s="159">
        <v>0</v>
      </c>
      <c r="P42" s="367" t="s">
        <v>711</v>
      </c>
      <c r="Q42" s="229"/>
    </row>
    <row r="43" spans="1:17" ht="16.5" customHeight="1">
      <c r="A43" s="147">
        <f t="shared" si="4"/>
        <v>24</v>
      </c>
      <c r="B43" s="302" t="s">
        <v>220</v>
      </c>
      <c r="C43" s="232" t="s">
        <v>20</v>
      </c>
      <c r="D43" s="150">
        <v>1</v>
      </c>
      <c r="E43" s="150">
        <v>20</v>
      </c>
      <c r="F43" s="152">
        <v>30</v>
      </c>
      <c r="G43" s="153">
        <f t="shared" si="5"/>
        <v>600</v>
      </c>
      <c r="H43" s="154">
        <v>10</v>
      </c>
      <c r="I43" s="153">
        <f t="shared" si="6"/>
        <v>200</v>
      </c>
      <c r="J43" s="155">
        <f t="shared" si="7"/>
        <v>800</v>
      </c>
      <c r="K43" s="228">
        <f t="shared" si="8"/>
        <v>40</v>
      </c>
      <c r="M43" s="159">
        <v>0</v>
      </c>
      <c r="N43" s="159">
        <v>0</v>
      </c>
      <c r="P43" s="367" t="s">
        <v>711</v>
      </c>
      <c r="Q43" s="229"/>
    </row>
    <row r="44" spans="1:17" ht="16.5" customHeight="1">
      <c r="A44" s="147">
        <f t="shared" si="4"/>
        <v>25</v>
      </c>
      <c r="B44" s="302" t="s">
        <v>221</v>
      </c>
      <c r="C44" s="232" t="s">
        <v>20</v>
      </c>
      <c r="D44" s="150">
        <v>1</v>
      </c>
      <c r="E44" s="150">
        <v>4</v>
      </c>
      <c r="F44" s="152">
        <v>32</v>
      </c>
      <c r="G44" s="153">
        <f t="shared" si="5"/>
        <v>128</v>
      </c>
      <c r="H44" s="154">
        <v>10</v>
      </c>
      <c r="I44" s="153">
        <f t="shared" si="6"/>
        <v>40</v>
      </c>
      <c r="J44" s="155">
        <f t="shared" si="7"/>
        <v>168</v>
      </c>
      <c r="K44" s="228">
        <f t="shared" si="8"/>
        <v>42</v>
      </c>
      <c r="M44" s="159">
        <v>0</v>
      </c>
      <c r="N44" s="159">
        <v>0</v>
      </c>
      <c r="P44" s="367" t="s">
        <v>711</v>
      </c>
      <c r="Q44" s="229"/>
    </row>
    <row r="45" spans="1:17" ht="16.5" customHeight="1">
      <c r="A45" s="147">
        <f t="shared" si="4"/>
        <v>26</v>
      </c>
      <c r="B45" s="302" t="s">
        <v>222</v>
      </c>
      <c r="C45" s="232" t="s">
        <v>20</v>
      </c>
      <c r="D45" s="150">
        <v>1</v>
      </c>
      <c r="E45" s="150">
        <v>2</v>
      </c>
      <c r="F45" s="239">
        <v>38</v>
      </c>
      <c r="G45" s="153">
        <f t="shared" si="5"/>
        <v>76</v>
      </c>
      <c r="H45" s="154">
        <v>12</v>
      </c>
      <c r="I45" s="153">
        <f t="shared" si="6"/>
        <v>24</v>
      </c>
      <c r="J45" s="155">
        <f t="shared" si="7"/>
        <v>100</v>
      </c>
      <c r="K45" s="228">
        <f t="shared" si="8"/>
        <v>50</v>
      </c>
      <c r="M45" s="159">
        <v>0</v>
      </c>
      <c r="N45" s="159">
        <v>0</v>
      </c>
      <c r="P45" s="367" t="s">
        <v>711</v>
      </c>
      <c r="Q45" s="229"/>
    </row>
    <row r="46" spans="1:17" ht="16.5" customHeight="1">
      <c r="A46" s="147">
        <f t="shared" si="4"/>
        <v>27</v>
      </c>
      <c r="B46" s="302" t="s">
        <v>223</v>
      </c>
      <c r="C46" s="232" t="s">
        <v>20</v>
      </c>
      <c r="D46" s="150">
        <v>1</v>
      </c>
      <c r="E46" s="150">
        <v>5</v>
      </c>
      <c r="F46" s="152">
        <v>40</v>
      </c>
      <c r="G46" s="153">
        <f t="shared" si="5"/>
        <v>200</v>
      </c>
      <c r="H46" s="154">
        <v>12</v>
      </c>
      <c r="I46" s="153">
        <f t="shared" si="6"/>
        <v>60</v>
      </c>
      <c r="J46" s="155">
        <f t="shared" si="7"/>
        <v>260</v>
      </c>
      <c r="K46" s="228">
        <f t="shared" si="8"/>
        <v>52</v>
      </c>
      <c r="M46" s="159">
        <v>0</v>
      </c>
      <c r="N46" s="159">
        <v>0</v>
      </c>
      <c r="P46" s="367" t="s">
        <v>711</v>
      </c>
      <c r="Q46" s="229"/>
    </row>
    <row r="47" spans="1:17" ht="16.5" customHeight="1">
      <c r="A47" s="147">
        <f t="shared" si="4"/>
        <v>28</v>
      </c>
      <c r="B47" s="302" t="s">
        <v>224</v>
      </c>
      <c r="C47" s="232" t="s">
        <v>20</v>
      </c>
      <c r="D47" s="150">
        <v>1</v>
      </c>
      <c r="E47" s="150">
        <v>8</v>
      </c>
      <c r="F47" s="152">
        <v>40</v>
      </c>
      <c r="G47" s="153">
        <f t="shared" si="5"/>
        <v>320</v>
      </c>
      <c r="H47" s="154">
        <v>12</v>
      </c>
      <c r="I47" s="153">
        <f t="shared" si="6"/>
        <v>96</v>
      </c>
      <c r="J47" s="155">
        <f t="shared" si="7"/>
        <v>416</v>
      </c>
      <c r="K47" s="228">
        <f t="shared" si="8"/>
        <v>52</v>
      </c>
      <c r="M47" s="159">
        <v>0</v>
      </c>
      <c r="N47" s="159">
        <v>0</v>
      </c>
      <c r="P47" s="367" t="s">
        <v>711</v>
      </c>
      <c r="Q47" s="229"/>
    </row>
    <row r="48" spans="1:17" ht="16.5" customHeight="1">
      <c r="A48" s="147">
        <f t="shared" si="4"/>
        <v>29</v>
      </c>
      <c r="B48" s="302" t="s">
        <v>225</v>
      </c>
      <c r="C48" s="232" t="s">
        <v>20</v>
      </c>
      <c r="D48" s="150">
        <v>1</v>
      </c>
      <c r="E48" s="150">
        <v>4</v>
      </c>
      <c r="F48" s="152">
        <v>48</v>
      </c>
      <c r="G48" s="153">
        <f t="shared" si="5"/>
        <v>192</v>
      </c>
      <c r="H48" s="154">
        <v>14</v>
      </c>
      <c r="I48" s="153">
        <f t="shared" si="6"/>
        <v>56</v>
      </c>
      <c r="J48" s="155">
        <f t="shared" si="7"/>
        <v>248</v>
      </c>
      <c r="K48" s="228">
        <f t="shared" si="8"/>
        <v>62</v>
      </c>
      <c r="M48" s="159">
        <v>0</v>
      </c>
      <c r="N48" s="159">
        <v>0</v>
      </c>
      <c r="P48" s="367" t="s">
        <v>711</v>
      </c>
      <c r="Q48" s="229"/>
    </row>
    <row r="49" spans="1:17" ht="16.5" customHeight="1">
      <c r="A49" s="147">
        <f t="shared" si="4"/>
        <v>30</v>
      </c>
      <c r="B49" s="302" t="s">
        <v>226</v>
      </c>
      <c r="C49" s="232" t="s">
        <v>20</v>
      </c>
      <c r="D49" s="150">
        <v>1</v>
      </c>
      <c r="E49" s="150">
        <v>3</v>
      </c>
      <c r="F49" s="239">
        <v>38</v>
      </c>
      <c r="G49" s="153">
        <f t="shared" si="5"/>
        <v>114</v>
      </c>
      <c r="H49" s="154">
        <v>10</v>
      </c>
      <c r="I49" s="153">
        <f t="shared" si="6"/>
        <v>30</v>
      </c>
      <c r="J49" s="155">
        <f t="shared" si="7"/>
        <v>144</v>
      </c>
      <c r="K49" s="228">
        <f t="shared" si="8"/>
        <v>48</v>
      </c>
      <c r="M49" s="159">
        <v>0</v>
      </c>
      <c r="N49" s="159">
        <v>0</v>
      </c>
      <c r="P49" s="367" t="s">
        <v>711</v>
      </c>
      <c r="Q49" s="229"/>
    </row>
    <row r="50" spans="1:17" ht="16.5" customHeight="1">
      <c r="A50" s="147">
        <f t="shared" si="4"/>
        <v>31</v>
      </c>
      <c r="B50" s="238" t="s">
        <v>227</v>
      </c>
      <c r="C50" s="232" t="s">
        <v>20</v>
      </c>
      <c r="D50" s="150">
        <v>1</v>
      </c>
      <c r="E50" s="150">
        <v>4</v>
      </c>
      <c r="F50" s="152">
        <v>32</v>
      </c>
      <c r="G50" s="153">
        <f t="shared" si="5"/>
        <v>128</v>
      </c>
      <c r="H50" s="154">
        <v>10</v>
      </c>
      <c r="I50" s="153">
        <f t="shared" si="6"/>
        <v>40</v>
      </c>
      <c r="J50" s="155">
        <f t="shared" si="7"/>
        <v>168</v>
      </c>
      <c r="K50" s="228">
        <f t="shared" si="8"/>
        <v>42</v>
      </c>
      <c r="M50" s="159">
        <v>0</v>
      </c>
      <c r="N50" s="159">
        <v>0</v>
      </c>
      <c r="P50" s="367" t="s">
        <v>711</v>
      </c>
      <c r="Q50" s="229"/>
    </row>
    <row r="51" spans="1:17" ht="16.5" customHeight="1">
      <c r="A51" s="147">
        <f t="shared" si="4"/>
        <v>32</v>
      </c>
      <c r="B51" s="238" t="s">
        <v>228</v>
      </c>
      <c r="C51" s="232" t="s">
        <v>20</v>
      </c>
      <c r="D51" s="150">
        <v>1</v>
      </c>
      <c r="E51" s="150">
        <v>1</v>
      </c>
      <c r="F51" s="152">
        <v>45</v>
      </c>
      <c r="G51" s="153">
        <f t="shared" si="5"/>
        <v>45</v>
      </c>
      <c r="H51" s="154">
        <v>15</v>
      </c>
      <c r="I51" s="153">
        <f t="shared" si="6"/>
        <v>15</v>
      </c>
      <c r="J51" s="155">
        <f t="shared" si="7"/>
        <v>60</v>
      </c>
      <c r="K51" s="228">
        <f t="shared" si="8"/>
        <v>60</v>
      </c>
      <c r="M51" s="159">
        <v>0</v>
      </c>
      <c r="N51" s="159">
        <v>0</v>
      </c>
      <c r="P51" s="367" t="s">
        <v>711</v>
      </c>
      <c r="Q51" s="229"/>
    </row>
    <row r="52" spans="1:17" ht="16.5" customHeight="1">
      <c r="A52" s="147">
        <f>A49+1</f>
        <v>31</v>
      </c>
      <c r="B52" s="235" t="s">
        <v>229</v>
      </c>
      <c r="C52" s="227" t="s">
        <v>20</v>
      </c>
      <c r="D52" s="150">
        <v>1</v>
      </c>
      <c r="E52" s="150">
        <v>1</v>
      </c>
      <c r="F52" s="152">
        <v>48</v>
      </c>
      <c r="G52" s="153">
        <f t="shared" si="5"/>
        <v>48</v>
      </c>
      <c r="H52" s="154">
        <v>14</v>
      </c>
      <c r="I52" s="153">
        <f t="shared" si="6"/>
        <v>14</v>
      </c>
      <c r="J52" s="155">
        <f t="shared" si="7"/>
        <v>62</v>
      </c>
      <c r="K52" s="228">
        <f t="shared" si="8"/>
        <v>62</v>
      </c>
      <c r="M52" s="159">
        <v>0</v>
      </c>
      <c r="N52" s="159">
        <v>0</v>
      </c>
      <c r="P52" s="367" t="s">
        <v>711</v>
      </c>
      <c r="Q52" s="229"/>
    </row>
    <row r="53" spans="1:17" ht="16.5" customHeight="1">
      <c r="A53" s="147">
        <f t="shared" si="4"/>
        <v>32</v>
      </c>
      <c r="B53" s="235" t="s">
        <v>230</v>
      </c>
      <c r="C53" s="227" t="s">
        <v>20</v>
      </c>
      <c r="D53" s="150">
        <v>1</v>
      </c>
      <c r="E53" s="150">
        <v>2</v>
      </c>
      <c r="F53" s="152">
        <v>48</v>
      </c>
      <c r="G53" s="153">
        <f t="shared" si="5"/>
        <v>96</v>
      </c>
      <c r="H53" s="154">
        <v>14</v>
      </c>
      <c r="I53" s="153">
        <f t="shared" si="6"/>
        <v>28</v>
      </c>
      <c r="J53" s="155">
        <f t="shared" si="7"/>
        <v>124</v>
      </c>
      <c r="K53" s="228">
        <f t="shared" si="8"/>
        <v>62</v>
      </c>
      <c r="M53" s="234">
        <v>0</v>
      </c>
      <c r="N53" s="234">
        <v>0</v>
      </c>
      <c r="P53" s="367" t="s">
        <v>711</v>
      </c>
      <c r="Q53" s="229"/>
    </row>
    <row r="54" spans="1:17" ht="16.5" customHeight="1">
      <c r="A54" s="147">
        <f t="shared" si="4"/>
        <v>33</v>
      </c>
      <c r="B54" s="236" t="s">
        <v>231</v>
      </c>
      <c r="C54" s="237" t="s">
        <v>20</v>
      </c>
      <c r="D54" s="150">
        <v>1</v>
      </c>
      <c r="E54" s="150">
        <v>5</v>
      </c>
      <c r="F54" s="152">
        <v>50</v>
      </c>
      <c r="G54" s="153">
        <f t="shared" si="5"/>
        <v>250</v>
      </c>
      <c r="H54" s="154">
        <v>14</v>
      </c>
      <c r="I54" s="153">
        <f t="shared" si="6"/>
        <v>70</v>
      </c>
      <c r="J54" s="155">
        <f t="shared" si="7"/>
        <v>320</v>
      </c>
      <c r="K54" s="228">
        <f t="shared" si="8"/>
        <v>64</v>
      </c>
      <c r="M54" s="234">
        <v>0</v>
      </c>
      <c r="N54" s="234">
        <v>0</v>
      </c>
      <c r="P54" s="367" t="s">
        <v>711</v>
      </c>
      <c r="Q54" s="229"/>
    </row>
    <row r="55" spans="1:17" ht="16.5" customHeight="1">
      <c r="A55" s="147">
        <f>A52+1</f>
        <v>32</v>
      </c>
      <c r="B55" s="235" t="s">
        <v>232</v>
      </c>
      <c r="C55" s="227" t="s">
        <v>20</v>
      </c>
      <c r="D55" s="150">
        <v>1</v>
      </c>
      <c r="E55" s="150">
        <v>2</v>
      </c>
      <c r="F55" s="152">
        <v>56</v>
      </c>
      <c r="G55" s="153">
        <f t="shared" si="5"/>
        <v>112</v>
      </c>
      <c r="H55" s="154">
        <v>15</v>
      </c>
      <c r="I55" s="153">
        <f t="shared" si="6"/>
        <v>30</v>
      </c>
      <c r="J55" s="155">
        <f t="shared" si="7"/>
        <v>142</v>
      </c>
      <c r="K55" s="228">
        <f t="shared" si="8"/>
        <v>71</v>
      </c>
      <c r="M55" s="234">
        <v>0</v>
      </c>
      <c r="N55" s="234">
        <v>0</v>
      </c>
      <c r="P55" s="367" t="s">
        <v>711</v>
      </c>
      <c r="Q55" s="229"/>
    </row>
    <row r="56" spans="1:17" ht="16.5" customHeight="1">
      <c r="A56" s="147">
        <f t="shared" si="4"/>
        <v>33</v>
      </c>
      <c r="B56" s="235" t="s">
        <v>233</v>
      </c>
      <c r="C56" s="227" t="s">
        <v>20</v>
      </c>
      <c r="D56" s="150">
        <v>1</v>
      </c>
      <c r="E56" s="150">
        <v>1</v>
      </c>
      <c r="F56" s="152">
        <v>50</v>
      </c>
      <c r="G56" s="153">
        <f t="shared" si="5"/>
        <v>50</v>
      </c>
      <c r="H56" s="154">
        <v>14</v>
      </c>
      <c r="I56" s="153">
        <f t="shared" si="6"/>
        <v>14</v>
      </c>
      <c r="J56" s="155">
        <f t="shared" si="7"/>
        <v>64</v>
      </c>
      <c r="K56" s="228">
        <f t="shared" si="8"/>
        <v>64</v>
      </c>
      <c r="M56" s="234">
        <v>0</v>
      </c>
      <c r="N56" s="234">
        <v>0</v>
      </c>
      <c r="P56" s="367" t="s">
        <v>711</v>
      </c>
      <c r="Q56" s="229"/>
    </row>
    <row r="57" spans="1:17" ht="16.5" customHeight="1">
      <c r="A57" s="147">
        <f>A54+1</f>
        <v>34</v>
      </c>
      <c r="B57" s="235" t="s">
        <v>234</v>
      </c>
      <c r="C57" s="227" t="s">
        <v>20</v>
      </c>
      <c r="D57" s="150">
        <v>1</v>
      </c>
      <c r="E57" s="150">
        <v>2</v>
      </c>
      <c r="F57" s="152">
        <v>60</v>
      </c>
      <c r="G57" s="153">
        <f t="shared" si="5"/>
        <v>120</v>
      </c>
      <c r="H57" s="154">
        <v>15</v>
      </c>
      <c r="I57" s="153">
        <f t="shared" si="6"/>
        <v>30</v>
      </c>
      <c r="J57" s="155">
        <f t="shared" si="7"/>
        <v>150</v>
      </c>
      <c r="K57" s="228">
        <f t="shared" si="8"/>
        <v>75</v>
      </c>
      <c r="M57" s="234">
        <v>0</v>
      </c>
      <c r="N57" s="234">
        <v>0</v>
      </c>
      <c r="P57" s="367" t="s">
        <v>711</v>
      </c>
      <c r="Q57" s="229"/>
    </row>
    <row r="58" spans="1:17" ht="16.5" customHeight="1">
      <c r="A58" s="147">
        <f t="shared" si="4"/>
        <v>35</v>
      </c>
      <c r="B58" s="235" t="s">
        <v>235</v>
      </c>
      <c r="C58" s="227" t="s">
        <v>20</v>
      </c>
      <c r="D58" s="150">
        <v>1</v>
      </c>
      <c r="E58" s="150">
        <v>1</v>
      </c>
      <c r="F58" s="152">
        <v>52</v>
      </c>
      <c r="G58" s="153">
        <f t="shared" si="5"/>
        <v>52</v>
      </c>
      <c r="H58" s="154">
        <v>14</v>
      </c>
      <c r="I58" s="153">
        <f t="shared" si="6"/>
        <v>14</v>
      </c>
      <c r="J58" s="155">
        <f t="shared" si="7"/>
        <v>66</v>
      </c>
      <c r="K58" s="228">
        <f t="shared" si="8"/>
        <v>66</v>
      </c>
      <c r="M58" s="234">
        <v>0</v>
      </c>
      <c r="N58" s="234">
        <v>0</v>
      </c>
      <c r="P58" s="367" t="s">
        <v>711</v>
      </c>
      <c r="Q58" s="229"/>
    </row>
    <row r="59" spans="1:17" ht="16.5" customHeight="1">
      <c r="A59" s="147">
        <f t="shared" si="4"/>
        <v>36</v>
      </c>
      <c r="B59" s="235" t="s">
        <v>236</v>
      </c>
      <c r="C59" s="227" t="s">
        <v>20</v>
      </c>
      <c r="D59" s="150">
        <v>1</v>
      </c>
      <c r="E59" s="150">
        <v>1</v>
      </c>
      <c r="F59" s="152">
        <v>40</v>
      </c>
      <c r="G59" s="153">
        <f t="shared" si="5"/>
        <v>40</v>
      </c>
      <c r="H59" s="154">
        <v>12</v>
      </c>
      <c r="I59" s="153">
        <f t="shared" si="6"/>
        <v>12</v>
      </c>
      <c r="J59" s="155">
        <f t="shared" si="7"/>
        <v>52</v>
      </c>
      <c r="K59" s="228">
        <f t="shared" si="8"/>
        <v>52</v>
      </c>
      <c r="M59" s="234">
        <v>0</v>
      </c>
      <c r="N59" s="234">
        <v>0</v>
      </c>
      <c r="P59" s="367" t="s">
        <v>711</v>
      </c>
      <c r="Q59" s="229"/>
    </row>
    <row r="60" spans="1:17" ht="25.5">
      <c r="A60" s="147">
        <f t="shared" si="4"/>
        <v>37</v>
      </c>
      <c r="B60" s="231" t="s">
        <v>237</v>
      </c>
      <c r="C60" s="240" t="s">
        <v>622</v>
      </c>
      <c r="D60" s="160">
        <v>1</v>
      </c>
      <c r="E60" s="160">
        <v>1000</v>
      </c>
      <c r="F60" s="239">
        <v>8.5</v>
      </c>
      <c r="G60" s="241">
        <f t="shared" si="5"/>
        <v>8500</v>
      </c>
      <c r="H60" s="242">
        <v>3.5</v>
      </c>
      <c r="I60" s="241">
        <f t="shared" si="6"/>
        <v>3500</v>
      </c>
      <c r="J60" s="243">
        <f t="shared" si="7"/>
        <v>12000</v>
      </c>
      <c r="K60" s="244">
        <f t="shared" si="8"/>
        <v>12</v>
      </c>
      <c r="L60" s="245"/>
      <c r="M60" s="234">
        <v>0</v>
      </c>
      <c r="N60" s="234">
        <v>0</v>
      </c>
      <c r="P60" s="358" t="s">
        <v>715</v>
      </c>
      <c r="Q60" s="229"/>
    </row>
    <row r="61" spans="1:17" ht="17.25" customHeight="1">
      <c r="A61" s="247"/>
      <c r="B61" s="247" t="s">
        <v>586</v>
      </c>
      <c r="C61" s="247"/>
      <c r="D61" s="247"/>
      <c r="E61" s="247"/>
      <c r="F61" s="247"/>
      <c r="G61" s="247"/>
      <c r="H61" s="247"/>
      <c r="I61" s="247"/>
      <c r="J61" s="247"/>
      <c r="K61" s="247"/>
      <c r="M61" s="247"/>
      <c r="N61" s="247"/>
      <c r="P61" s="357"/>
      <c r="Q61" s="229"/>
    </row>
    <row r="62" spans="1:17" ht="17.25" customHeight="1">
      <c r="A62" s="147">
        <f>A60+1</f>
        <v>38</v>
      </c>
      <c r="B62" s="235" t="s">
        <v>238</v>
      </c>
      <c r="C62" s="227" t="s">
        <v>20</v>
      </c>
      <c r="D62" s="150">
        <v>1</v>
      </c>
      <c r="E62" s="150">
        <v>2</v>
      </c>
      <c r="F62" s="152">
        <v>850</v>
      </c>
      <c r="G62" s="153">
        <f t="shared" si="0"/>
        <v>1700</v>
      </c>
      <c r="H62" s="154">
        <v>80</v>
      </c>
      <c r="I62" s="153">
        <f t="shared" si="1"/>
        <v>160</v>
      </c>
      <c r="J62" s="155">
        <f t="shared" si="2"/>
        <v>1860</v>
      </c>
      <c r="K62" s="228">
        <f t="shared" si="3"/>
        <v>930</v>
      </c>
      <c r="M62" s="159">
        <v>0</v>
      </c>
      <c r="N62" s="159">
        <v>0</v>
      </c>
      <c r="P62" s="365" t="s">
        <v>738</v>
      </c>
      <c r="Q62" s="229"/>
    </row>
    <row r="63" spans="1:17" ht="17.25" customHeight="1">
      <c r="A63" s="147">
        <f t="shared" ref="A63:A94" si="9">A62+1</f>
        <v>39</v>
      </c>
      <c r="B63" s="235" t="s">
        <v>239</v>
      </c>
      <c r="C63" s="227" t="s">
        <v>20</v>
      </c>
      <c r="D63" s="150">
        <v>1</v>
      </c>
      <c r="E63" s="150">
        <v>1</v>
      </c>
      <c r="F63" s="152">
        <v>720</v>
      </c>
      <c r="G63" s="153">
        <f t="shared" si="0"/>
        <v>720</v>
      </c>
      <c r="H63" s="154">
        <v>80</v>
      </c>
      <c r="I63" s="153">
        <f t="shared" si="1"/>
        <v>80</v>
      </c>
      <c r="J63" s="155">
        <f t="shared" si="2"/>
        <v>800</v>
      </c>
      <c r="K63" s="228">
        <f t="shared" si="3"/>
        <v>800</v>
      </c>
      <c r="M63" s="159">
        <v>0</v>
      </c>
      <c r="N63" s="159">
        <v>0</v>
      </c>
      <c r="P63" s="365" t="s">
        <v>738</v>
      </c>
      <c r="Q63" s="229"/>
    </row>
    <row r="64" spans="1:17" ht="17.25" customHeight="1">
      <c r="A64" s="147">
        <f>A63+1</f>
        <v>40</v>
      </c>
      <c r="B64" s="231" t="s">
        <v>240</v>
      </c>
      <c r="C64" s="240" t="s">
        <v>20</v>
      </c>
      <c r="D64" s="160">
        <v>1</v>
      </c>
      <c r="E64" s="160">
        <v>18</v>
      </c>
      <c r="F64" s="239">
        <v>680</v>
      </c>
      <c r="G64" s="241">
        <f t="shared" si="0"/>
        <v>12240</v>
      </c>
      <c r="H64" s="242">
        <v>80</v>
      </c>
      <c r="I64" s="241">
        <f t="shared" si="1"/>
        <v>1440</v>
      </c>
      <c r="J64" s="243">
        <f t="shared" si="2"/>
        <v>13680</v>
      </c>
      <c r="K64" s="244">
        <f t="shared" si="3"/>
        <v>760</v>
      </c>
      <c r="L64" s="245"/>
      <c r="M64" s="234">
        <v>0</v>
      </c>
      <c r="N64" s="234">
        <v>0</v>
      </c>
      <c r="P64" s="365" t="s">
        <v>738</v>
      </c>
      <c r="Q64" s="248"/>
    </row>
    <row r="65" spans="1:17" ht="17.25" customHeight="1">
      <c r="A65" s="147">
        <f t="shared" si="9"/>
        <v>41</v>
      </c>
      <c r="B65" s="235" t="s">
        <v>241</v>
      </c>
      <c r="C65" s="227" t="s">
        <v>20</v>
      </c>
      <c r="D65" s="150">
        <v>1</v>
      </c>
      <c r="E65" s="160">
        <v>3</v>
      </c>
      <c r="F65" s="152">
        <v>650</v>
      </c>
      <c r="G65" s="153">
        <f t="shared" si="0"/>
        <v>1950</v>
      </c>
      <c r="H65" s="154">
        <v>70</v>
      </c>
      <c r="I65" s="153">
        <f t="shared" si="1"/>
        <v>210</v>
      </c>
      <c r="J65" s="155">
        <f t="shared" si="2"/>
        <v>2160</v>
      </c>
      <c r="K65" s="228">
        <f t="shared" si="3"/>
        <v>720</v>
      </c>
      <c r="M65" s="159">
        <v>0</v>
      </c>
      <c r="N65" s="159">
        <v>0</v>
      </c>
      <c r="P65" s="365" t="s">
        <v>738</v>
      </c>
      <c r="Q65" s="248"/>
    </row>
    <row r="66" spans="1:17" ht="17.25" customHeight="1">
      <c r="A66" s="147">
        <f>A65+1</f>
        <v>42</v>
      </c>
      <c r="B66" s="235" t="s">
        <v>242</v>
      </c>
      <c r="C66" s="227" t="s">
        <v>20</v>
      </c>
      <c r="D66" s="150">
        <v>1</v>
      </c>
      <c r="E66" s="160">
        <v>1</v>
      </c>
      <c r="F66" s="152">
        <v>620</v>
      </c>
      <c r="G66" s="153">
        <f t="shared" si="0"/>
        <v>620</v>
      </c>
      <c r="H66" s="154">
        <v>70</v>
      </c>
      <c r="I66" s="153">
        <f t="shared" si="1"/>
        <v>70</v>
      </c>
      <c r="J66" s="155">
        <f t="shared" si="2"/>
        <v>690</v>
      </c>
      <c r="K66" s="228">
        <f t="shared" si="3"/>
        <v>690</v>
      </c>
      <c r="M66" s="159">
        <v>0</v>
      </c>
      <c r="N66" s="159">
        <v>0</v>
      </c>
      <c r="P66" s="365" t="s">
        <v>738</v>
      </c>
      <c r="Q66" s="229"/>
    </row>
    <row r="67" spans="1:17" ht="17.25" customHeight="1">
      <c r="A67" s="147">
        <f t="shared" si="9"/>
        <v>43</v>
      </c>
      <c r="B67" s="235" t="s">
        <v>623</v>
      </c>
      <c r="C67" s="227" t="s">
        <v>20</v>
      </c>
      <c r="D67" s="150">
        <v>1</v>
      </c>
      <c r="E67" s="160">
        <v>1</v>
      </c>
      <c r="F67" s="152">
        <v>580</v>
      </c>
      <c r="G67" s="153">
        <f t="shared" si="0"/>
        <v>580</v>
      </c>
      <c r="H67" s="154">
        <v>50</v>
      </c>
      <c r="I67" s="153">
        <f t="shared" si="1"/>
        <v>50</v>
      </c>
      <c r="J67" s="155">
        <f t="shared" si="2"/>
        <v>630</v>
      </c>
      <c r="K67" s="228">
        <f t="shared" si="3"/>
        <v>630</v>
      </c>
      <c r="M67" s="159">
        <v>0</v>
      </c>
      <c r="N67" s="159">
        <v>0</v>
      </c>
      <c r="P67" s="365" t="s">
        <v>738</v>
      </c>
      <c r="Q67" s="229"/>
    </row>
    <row r="68" spans="1:17" ht="17.25" customHeight="1">
      <c r="A68" s="147">
        <f>A67+1</f>
        <v>44</v>
      </c>
      <c r="B68" s="235" t="s">
        <v>624</v>
      </c>
      <c r="C68" s="227" t="s">
        <v>20</v>
      </c>
      <c r="D68" s="150">
        <v>1</v>
      </c>
      <c r="E68" s="160">
        <v>1</v>
      </c>
      <c r="F68" s="152">
        <v>550</v>
      </c>
      <c r="G68" s="153">
        <f t="shared" si="0"/>
        <v>550</v>
      </c>
      <c r="H68" s="154">
        <v>50</v>
      </c>
      <c r="I68" s="153">
        <f t="shared" si="1"/>
        <v>50</v>
      </c>
      <c r="J68" s="155">
        <f t="shared" si="2"/>
        <v>600</v>
      </c>
      <c r="K68" s="228">
        <f t="shared" si="3"/>
        <v>600</v>
      </c>
      <c r="M68" s="159">
        <v>0</v>
      </c>
      <c r="N68" s="159">
        <v>0</v>
      </c>
      <c r="P68" s="365" t="s">
        <v>738</v>
      </c>
      <c r="Q68" s="229"/>
    </row>
    <row r="69" spans="1:17" ht="17.25" customHeight="1">
      <c r="A69" s="147">
        <f t="shared" si="9"/>
        <v>45</v>
      </c>
      <c r="B69" s="235" t="s">
        <v>625</v>
      </c>
      <c r="C69" s="227" t="s">
        <v>20</v>
      </c>
      <c r="D69" s="150">
        <v>1</v>
      </c>
      <c r="E69" s="160">
        <v>3</v>
      </c>
      <c r="F69" s="152">
        <v>450</v>
      </c>
      <c r="G69" s="153">
        <f t="shared" si="0"/>
        <v>1350</v>
      </c>
      <c r="H69" s="154">
        <v>50</v>
      </c>
      <c r="I69" s="153">
        <f t="shared" si="1"/>
        <v>150</v>
      </c>
      <c r="J69" s="155">
        <f t="shared" si="2"/>
        <v>1500</v>
      </c>
      <c r="K69" s="228">
        <f t="shared" si="3"/>
        <v>500</v>
      </c>
      <c r="M69" s="159">
        <v>0</v>
      </c>
      <c r="N69" s="159">
        <v>0</v>
      </c>
      <c r="P69" s="365" t="s">
        <v>738</v>
      </c>
      <c r="Q69" s="160"/>
    </row>
    <row r="70" spans="1:17" ht="27.75" customHeight="1">
      <c r="A70" s="147">
        <f t="shared" si="9"/>
        <v>46</v>
      </c>
      <c r="B70" s="235" t="s">
        <v>626</v>
      </c>
      <c r="C70" s="227" t="s">
        <v>20</v>
      </c>
      <c r="D70" s="150">
        <v>1</v>
      </c>
      <c r="E70" s="160">
        <v>1</v>
      </c>
      <c r="F70" s="152">
        <v>1150</v>
      </c>
      <c r="G70" s="153">
        <f t="shared" si="0"/>
        <v>1150</v>
      </c>
      <c r="H70" s="154">
        <v>80</v>
      </c>
      <c r="I70" s="153">
        <f t="shared" si="1"/>
        <v>80</v>
      </c>
      <c r="J70" s="155">
        <f t="shared" si="2"/>
        <v>1230</v>
      </c>
      <c r="K70" s="228">
        <f t="shared" si="3"/>
        <v>1230</v>
      </c>
      <c r="M70" s="234">
        <v>0</v>
      </c>
      <c r="N70" s="234">
        <v>0</v>
      </c>
      <c r="P70" s="365" t="s">
        <v>738</v>
      </c>
      <c r="Q70" s="229"/>
    </row>
    <row r="71" spans="1:17" ht="21" customHeight="1">
      <c r="A71" s="147">
        <f>A70+1</f>
        <v>47</v>
      </c>
      <c r="B71" s="235" t="s">
        <v>627</v>
      </c>
      <c r="C71" s="227" t="s">
        <v>20</v>
      </c>
      <c r="D71" s="150">
        <v>1</v>
      </c>
      <c r="E71" s="160">
        <v>2</v>
      </c>
      <c r="F71" s="152">
        <v>50</v>
      </c>
      <c r="G71" s="153">
        <f t="shared" si="0"/>
        <v>100</v>
      </c>
      <c r="H71" s="154">
        <v>10</v>
      </c>
      <c r="I71" s="153">
        <f t="shared" si="1"/>
        <v>20</v>
      </c>
      <c r="J71" s="155">
        <f t="shared" si="2"/>
        <v>120</v>
      </c>
      <c r="K71" s="228">
        <f t="shared" si="3"/>
        <v>60</v>
      </c>
      <c r="M71" s="234">
        <v>0</v>
      </c>
      <c r="N71" s="234">
        <v>0</v>
      </c>
      <c r="P71" s="365" t="s">
        <v>738</v>
      </c>
      <c r="Q71" s="229"/>
    </row>
    <row r="72" spans="1:17" ht="21" customHeight="1">
      <c r="A72" s="147">
        <f t="shared" si="9"/>
        <v>48</v>
      </c>
      <c r="B72" s="235" t="s">
        <v>243</v>
      </c>
      <c r="C72" s="227" t="s">
        <v>20</v>
      </c>
      <c r="D72" s="150">
        <v>1</v>
      </c>
      <c r="E72" s="160">
        <v>1</v>
      </c>
      <c r="F72" s="152">
        <v>480</v>
      </c>
      <c r="G72" s="153">
        <f t="shared" si="0"/>
        <v>480</v>
      </c>
      <c r="H72" s="154">
        <v>50</v>
      </c>
      <c r="I72" s="153">
        <f t="shared" si="1"/>
        <v>50</v>
      </c>
      <c r="J72" s="155">
        <f t="shared" si="2"/>
        <v>530</v>
      </c>
      <c r="K72" s="228">
        <f t="shared" si="3"/>
        <v>530</v>
      </c>
      <c r="M72" s="234">
        <v>0</v>
      </c>
      <c r="N72" s="234">
        <v>0</v>
      </c>
      <c r="P72" s="365" t="s">
        <v>738</v>
      </c>
      <c r="Q72" s="229"/>
    </row>
    <row r="73" spans="1:17" ht="21" customHeight="1">
      <c r="A73" s="147">
        <f>A72+1</f>
        <v>49</v>
      </c>
      <c r="B73" s="235" t="s">
        <v>585</v>
      </c>
      <c r="C73" s="227" t="s">
        <v>622</v>
      </c>
      <c r="D73" s="150">
        <v>1</v>
      </c>
      <c r="E73" s="160">
        <v>500</v>
      </c>
      <c r="F73" s="152">
        <v>20.5</v>
      </c>
      <c r="G73" s="153">
        <f>F73*E73</f>
        <v>10250</v>
      </c>
      <c r="H73" s="154">
        <v>13</v>
      </c>
      <c r="I73" s="153">
        <f>H73*E73</f>
        <v>6500</v>
      </c>
      <c r="J73" s="155">
        <f>G73+I73</f>
        <v>16750</v>
      </c>
      <c r="K73" s="228">
        <f>J73/E73</f>
        <v>33.5</v>
      </c>
      <c r="M73" s="234">
        <v>0</v>
      </c>
      <c r="N73" s="234">
        <v>0</v>
      </c>
      <c r="P73" s="365"/>
      <c r="Q73" s="160"/>
    </row>
    <row r="74" spans="1:17" ht="21" customHeight="1">
      <c r="A74" s="147">
        <f>A63+1</f>
        <v>40</v>
      </c>
      <c r="B74" s="352" t="s">
        <v>244</v>
      </c>
      <c r="C74" s="353" t="s">
        <v>20</v>
      </c>
      <c r="D74" s="354">
        <v>1</v>
      </c>
      <c r="E74" s="354">
        <v>2</v>
      </c>
      <c r="F74" s="152">
        <v>720</v>
      </c>
      <c r="G74" s="153">
        <f t="shared" si="0"/>
        <v>1440</v>
      </c>
      <c r="H74" s="154">
        <v>50</v>
      </c>
      <c r="I74" s="153">
        <f t="shared" si="1"/>
        <v>100</v>
      </c>
      <c r="J74" s="155">
        <f t="shared" si="2"/>
        <v>1540</v>
      </c>
      <c r="K74" s="228">
        <f t="shared" si="3"/>
        <v>770</v>
      </c>
      <c r="M74" s="234">
        <v>0</v>
      </c>
      <c r="N74" s="234">
        <v>0</v>
      </c>
      <c r="P74" s="365"/>
      <c r="Q74" s="229"/>
    </row>
    <row r="75" spans="1:17" ht="21" customHeight="1">
      <c r="A75" s="147">
        <f t="shared" si="9"/>
        <v>41</v>
      </c>
      <c r="B75" s="352" t="s">
        <v>245</v>
      </c>
      <c r="C75" s="353" t="s">
        <v>20</v>
      </c>
      <c r="D75" s="354">
        <v>1</v>
      </c>
      <c r="E75" s="354">
        <v>1</v>
      </c>
      <c r="F75" s="152">
        <v>235</v>
      </c>
      <c r="G75" s="153">
        <f t="shared" si="0"/>
        <v>235</v>
      </c>
      <c r="H75" s="154">
        <v>20</v>
      </c>
      <c r="I75" s="153">
        <f t="shared" si="1"/>
        <v>20</v>
      </c>
      <c r="J75" s="155">
        <f t="shared" si="2"/>
        <v>255</v>
      </c>
      <c r="K75" s="228">
        <f t="shared" si="3"/>
        <v>255</v>
      </c>
      <c r="M75" s="234">
        <v>0</v>
      </c>
      <c r="N75" s="234">
        <v>0</v>
      </c>
      <c r="P75" s="365"/>
      <c r="Q75" s="229"/>
    </row>
    <row r="76" spans="1:17" ht="21" customHeight="1">
      <c r="A76" s="147">
        <f t="shared" si="9"/>
        <v>42</v>
      </c>
      <c r="B76" s="235" t="s">
        <v>206</v>
      </c>
      <c r="C76" s="232" t="s">
        <v>20</v>
      </c>
      <c r="D76" s="150">
        <v>1</v>
      </c>
      <c r="E76" s="160">
        <v>17</v>
      </c>
      <c r="F76" s="152">
        <v>12</v>
      </c>
      <c r="G76" s="153">
        <f t="shared" si="0"/>
        <v>204</v>
      </c>
      <c r="H76" s="154">
        <v>5</v>
      </c>
      <c r="I76" s="153">
        <f t="shared" si="1"/>
        <v>85</v>
      </c>
      <c r="J76" s="155">
        <f t="shared" si="2"/>
        <v>289</v>
      </c>
      <c r="K76" s="228">
        <f t="shared" si="3"/>
        <v>17</v>
      </c>
      <c r="M76" s="234">
        <v>0</v>
      </c>
      <c r="N76" s="234">
        <v>0</v>
      </c>
      <c r="P76" s="365" t="s">
        <v>711</v>
      </c>
      <c r="Q76" s="229"/>
    </row>
    <row r="77" spans="1:17" ht="21" customHeight="1">
      <c r="A77" s="147">
        <f t="shared" si="9"/>
        <v>43</v>
      </c>
      <c r="B77" s="235" t="s">
        <v>207</v>
      </c>
      <c r="C77" s="232" t="s">
        <v>20</v>
      </c>
      <c r="D77" s="150">
        <v>1</v>
      </c>
      <c r="E77" s="160">
        <v>17</v>
      </c>
      <c r="F77" s="152">
        <v>14</v>
      </c>
      <c r="G77" s="153">
        <f t="shared" si="0"/>
        <v>238</v>
      </c>
      <c r="H77" s="154">
        <v>7</v>
      </c>
      <c r="I77" s="153">
        <f t="shared" si="1"/>
        <v>119</v>
      </c>
      <c r="J77" s="155">
        <f t="shared" si="2"/>
        <v>357</v>
      </c>
      <c r="K77" s="228">
        <f t="shared" si="3"/>
        <v>21</v>
      </c>
      <c r="M77" s="234">
        <v>0</v>
      </c>
      <c r="N77" s="234">
        <v>0</v>
      </c>
      <c r="P77" s="365" t="s">
        <v>711</v>
      </c>
      <c r="Q77" s="160"/>
    </row>
    <row r="78" spans="1:17" ht="21" customHeight="1">
      <c r="A78" s="147">
        <f t="shared" si="9"/>
        <v>44</v>
      </c>
      <c r="B78" s="235" t="s">
        <v>246</v>
      </c>
      <c r="C78" s="232" t="s">
        <v>20</v>
      </c>
      <c r="D78" s="150">
        <v>1</v>
      </c>
      <c r="E78" s="150">
        <v>22</v>
      </c>
      <c r="F78" s="152">
        <v>12</v>
      </c>
      <c r="G78" s="153">
        <f t="shared" si="0"/>
        <v>264</v>
      </c>
      <c r="H78" s="154">
        <v>5</v>
      </c>
      <c r="I78" s="153">
        <f t="shared" si="1"/>
        <v>110</v>
      </c>
      <c r="J78" s="155">
        <f t="shared" si="2"/>
        <v>374</v>
      </c>
      <c r="K78" s="228">
        <f t="shared" si="3"/>
        <v>17</v>
      </c>
      <c r="M78" s="234">
        <v>0</v>
      </c>
      <c r="N78" s="234">
        <v>0</v>
      </c>
      <c r="P78" s="365" t="s">
        <v>711</v>
      </c>
      <c r="Q78" s="229"/>
    </row>
    <row r="79" spans="1:17" ht="21" customHeight="1">
      <c r="A79" s="147">
        <f>A75+1</f>
        <v>42</v>
      </c>
      <c r="B79" s="235" t="s">
        <v>208</v>
      </c>
      <c r="C79" s="227" t="s">
        <v>20</v>
      </c>
      <c r="D79" s="150">
        <v>1</v>
      </c>
      <c r="E79" s="150">
        <v>12</v>
      </c>
      <c r="F79" s="152">
        <v>18</v>
      </c>
      <c r="G79" s="153">
        <f t="shared" si="0"/>
        <v>216</v>
      </c>
      <c r="H79" s="154">
        <v>8</v>
      </c>
      <c r="I79" s="153">
        <f t="shared" si="1"/>
        <v>96</v>
      </c>
      <c r="J79" s="155">
        <f t="shared" si="2"/>
        <v>312</v>
      </c>
      <c r="K79" s="228">
        <f t="shared" si="3"/>
        <v>26</v>
      </c>
      <c r="M79" s="159">
        <v>0</v>
      </c>
      <c r="N79" s="159">
        <v>0</v>
      </c>
      <c r="P79" s="365" t="s">
        <v>711</v>
      </c>
      <c r="Q79" s="229"/>
    </row>
    <row r="80" spans="1:17" ht="21" customHeight="1">
      <c r="A80" s="147">
        <f t="shared" si="9"/>
        <v>43</v>
      </c>
      <c r="B80" s="235" t="s">
        <v>209</v>
      </c>
      <c r="C80" s="227" t="s">
        <v>20</v>
      </c>
      <c r="D80" s="150">
        <v>1</v>
      </c>
      <c r="E80" s="150">
        <v>3</v>
      </c>
      <c r="F80" s="152">
        <v>18</v>
      </c>
      <c r="G80" s="153">
        <f t="shared" si="0"/>
        <v>54</v>
      </c>
      <c r="H80" s="154">
        <v>8</v>
      </c>
      <c r="I80" s="153">
        <f t="shared" si="1"/>
        <v>24</v>
      </c>
      <c r="J80" s="155">
        <f t="shared" si="2"/>
        <v>78</v>
      </c>
      <c r="K80" s="228">
        <f t="shared" si="3"/>
        <v>26</v>
      </c>
      <c r="M80" s="159">
        <v>0</v>
      </c>
      <c r="N80" s="159">
        <v>0</v>
      </c>
      <c r="P80" s="365" t="s">
        <v>711</v>
      </c>
      <c r="Q80" s="229"/>
    </row>
    <row r="81" spans="1:17" ht="21" customHeight="1">
      <c r="A81" s="147">
        <f t="shared" si="9"/>
        <v>44</v>
      </c>
      <c r="B81" s="236" t="s">
        <v>214</v>
      </c>
      <c r="C81" s="237" t="s">
        <v>20</v>
      </c>
      <c r="D81" s="150">
        <v>1</v>
      </c>
      <c r="E81" s="150">
        <v>3</v>
      </c>
      <c r="F81" s="152">
        <v>20</v>
      </c>
      <c r="G81" s="153">
        <f t="shared" si="0"/>
        <v>60</v>
      </c>
      <c r="H81" s="154">
        <v>8</v>
      </c>
      <c r="I81" s="153">
        <f t="shared" si="1"/>
        <v>24</v>
      </c>
      <c r="J81" s="155">
        <f t="shared" si="2"/>
        <v>84</v>
      </c>
      <c r="K81" s="228">
        <f t="shared" si="3"/>
        <v>28</v>
      </c>
      <c r="M81" s="159">
        <v>0</v>
      </c>
      <c r="N81" s="159">
        <v>0</v>
      </c>
      <c r="P81" s="365" t="s">
        <v>711</v>
      </c>
      <c r="Q81" s="229"/>
    </row>
    <row r="82" spans="1:17" ht="21" customHeight="1">
      <c r="A82" s="147">
        <f>A79+1</f>
        <v>43</v>
      </c>
      <c r="B82" s="235" t="s">
        <v>247</v>
      </c>
      <c r="C82" s="227" t="s">
        <v>20</v>
      </c>
      <c r="D82" s="150">
        <v>1</v>
      </c>
      <c r="E82" s="150">
        <v>2</v>
      </c>
      <c r="F82" s="152">
        <v>25</v>
      </c>
      <c r="G82" s="153">
        <f t="shared" si="0"/>
        <v>50</v>
      </c>
      <c r="H82" s="154">
        <v>8</v>
      </c>
      <c r="I82" s="153">
        <f t="shared" si="1"/>
        <v>16</v>
      </c>
      <c r="J82" s="155">
        <f t="shared" si="2"/>
        <v>66</v>
      </c>
      <c r="K82" s="228">
        <f t="shared" si="3"/>
        <v>33</v>
      </c>
      <c r="M82" s="159">
        <v>0</v>
      </c>
      <c r="N82" s="159">
        <v>0</v>
      </c>
      <c r="P82" s="365" t="s">
        <v>711</v>
      </c>
      <c r="Q82" s="229"/>
    </row>
    <row r="83" spans="1:17" ht="21" customHeight="1">
      <c r="A83" s="147">
        <f t="shared" si="9"/>
        <v>44</v>
      </c>
      <c r="B83" s="235" t="s">
        <v>248</v>
      </c>
      <c r="C83" s="227" t="s">
        <v>20</v>
      </c>
      <c r="D83" s="150">
        <v>1</v>
      </c>
      <c r="E83" s="150">
        <v>5</v>
      </c>
      <c r="F83" s="152">
        <v>15</v>
      </c>
      <c r="G83" s="153">
        <f t="shared" si="0"/>
        <v>75</v>
      </c>
      <c r="H83" s="154">
        <v>8</v>
      </c>
      <c r="I83" s="153">
        <f t="shared" si="1"/>
        <v>40</v>
      </c>
      <c r="J83" s="155">
        <f t="shared" si="2"/>
        <v>115</v>
      </c>
      <c r="K83" s="228">
        <f t="shared" si="3"/>
        <v>23</v>
      </c>
      <c r="M83" s="159">
        <v>0</v>
      </c>
      <c r="N83" s="159">
        <v>0</v>
      </c>
      <c r="P83" s="365" t="s">
        <v>711</v>
      </c>
      <c r="Q83" s="229"/>
    </row>
    <row r="84" spans="1:17" ht="21" customHeight="1">
      <c r="A84" s="147">
        <f t="shared" si="9"/>
        <v>45</v>
      </c>
      <c r="B84" s="236" t="s">
        <v>249</v>
      </c>
      <c r="C84" s="237" t="s">
        <v>20</v>
      </c>
      <c r="D84" s="150">
        <v>1</v>
      </c>
      <c r="E84" s="150">
        <v>7</v>
      </c>
      <c r="F84" s="152">
        <v>16</v>
      </c>
      <c r="G84" s="153">
        <f t="shared" si="0"/>
        <v>112</v>
      </c>
      <c r="H84" s="154">
        <v>8</v>
      </c>
      <c r="I84" s="153">
        <f t="shared" si="1"/>
        <v>56</v>
      </c>
      <c r="J84" s="155">
        <f t="shared" si="2"/>
        <v>168</v>
      </c>
      <c r="K84" s="228">
        <f t="shared" si="3"/>
        <v>24</v>
      </c>
      <c r="M84" s="159">
        <v>0</v>
      </c>
      <c r="N84" s="159">
        <v>0</v>
      </c>
      <c r="P84" s="365" t="s">
        <v>711</v>
      </c>
      <c r="Q84" s="229"/>
    </row>
    <row r="85" spans="1:17" ht="21" customHeight="1">
      <c r="A85" s="147">
        <f t="shared" si="9"/>
        <v>46</v>
      </c>
      <c r="B85" s="236" t="s">
        <v>250</v>
      </c>
      <c r="C85" s="237" t="s">
        <v>20</v>
      </c>
      <c r="D85" s="150">
        <v>1</v>
      </c>
      <c r="E85" s="150">
        <v>3</v>
      </c>
      <c r="F85" s="152">
        <v>18</v>
      </c>
      <c r="G85" s="153">
        <f t="shared" si="0"/>
        <v>54</v>
      </c>
      <c r="H85" s="154">
        <v>8</v>
      </c>
      <c r="I85" s="153">
        <f t="shared" si="1"/>
        <v>24</v>
      </c>
      <c r="J85" s="155">
        <f t="shared" si="2"/>
        <v>78</v>
      </c>
      <c r="K85" s="228">
        <f t="shared" si="3"/>
        <v>26</v>
      </c>
      <c r="M85" s="159">
        <v>0</v>
      </c>
      <c r="N85" s="159">
        <v>0</v>
      </c>
      <c r="P85" s="365" t="s">
        <v>711</v>
      </c>
      <c r="Q85" s="229"/>
    </row>
    <row r="86" spans="1:17" ht="21" customHeight="1">
      <c r="A86" s="147">
        <f t="shared" si="9"/>
        <v>47</v>
      </c>
      <c r="B86" s="238" t="s">
        <v>216</v>
      </c>
      <c r="C86" s="232" t="s">
        <v>20</v>
      </c>
      <c r="D86" s="150">
        <v>1</v>
      </c>
      <c r="E86" s="150">
        <v>25</v>
      </c>
      <c r="F86" s="152">
        <v>15</v>
      </c>
      <c r="G86" s="153">
        <f t="shared" si="0"/>
        <v>375</v>
      </c>
      <c r="H86" s="154">
        <v>10</v>
      </c>
      <c r="I86" s="153">
        <f t="shared" si="1"/>
        <v>250</v>
      </c>
      <c r="J86" s="155">
        <f t="shared" si="2"/>
        <v>625</v>
      </c>
      <c r="K86" s="228">
        <f t="shared" si="3"/>
        <v>25</v>
      </c>
      <c r="M86" s="159">
        <v>0</v>
      </c>
      <c r="N86" s="159">
        <v>0</v>
      </c>
      <c r="P86" s="365" t="s">
        <v>711</v>
      </c>
      <c r="Q86" s="229"/>
    </row>
    <row r="87" spans="1:17" ht="21" customHeight="1">
      <c r="A87" s="147">
        <f t="shared" si="9"/>
        <v>48</v>
      </c>
      <c r="B87" s="238" t="s">
        <v>217</v>
      </c>
      <c r="C87" s="232" t="s">
        <v>20</v>
      </c>
      <c r="D87" s="150">
        <v>1</v>
      </c>
      <c r="E87" s="150">
        <v>9</v>
      </c>
      <c r="F87" s="152">
        <v>17</v>
      </c>
      <c r="G87" s="153">
        <f t="shared" si="0"/>
        <v>153</v>
      </c>
      <c r="H87" s="154">
        <v>10</v>
      </c>
      <c r="I87" s="153">
        <f t="shared" si="1"/>
        <v>90</v>
      </c>
      <c r="J87" s="155">
        <f t="shared" si="2"/>
        <v>243</v>
      </c>
      <c r="K87" s="228">
        <f t="shared" si="3"/>
        <v>27</v>
      </c>
      <c r="M87" s="159">
        <v>0</v>
      </c>
      <c r="N87" s="159">
        <v>0</v>
      </c>
      <c r="P87" s="365" t="s">
        <v>711</v>
      </c>
      <c r="Q87" s="229"/>
    </row>
    <row r="88" spans="1:17" ht="21" customHeight="1">
      <c r="A88" s="147">
        <f t="shared" si="9"/>
        <v>49</v>
      </c>
      <c r="B88" s="238" t="s">
        <v>218</v>
      </c>
      <c r="C88" s="232" t="s">
        <v>20</v>
      </c>
      <c r="D88" s="150">
        <v>1</v>
      </c>
      <c r="E88" s="150">
        <v>11</v>
      </c>
      <c r="F88" s="152">
        <v>20</v>
      </c>
      <c r="G88" s="153">
        <f t="shared" si="0"/>
        <v>220</v>
      </c>
      <c r="H88" s="154">
        <v>10</v>
      </c>
      <c r="I88" s="153">
        <f t="shared" si="1"/>
        <v>110</v>
      </c>
      <c r="J88" s="155">
        <f t="shared" si="2"/>
        <v>330</v>
      </c>
      <c r="K88" s="228">
        <f t="shared" si="3"/>
        <v>30</v>
      </c>
      <c r="M88" s="159">
        <v>0</v>
      </c>
      <c r="N88" s="159">
        <v>0</v>
      </c>
      <c r="P88" s="365" t="s">
        <v>711</v>
      </c>
      <c r="Q88" s="229"/>
    </row>
    <row r="89" spans="1:17" ht="21" customHeight="1">
      <c r="A89" s="147">
        <f t="shared" si="9"/>
        <v>50</v>
      </c>
      <c r="B89" s="238" t="s">
        <v>219</v>
      </c>
      <c r="C89" s="232" t="s">
        <v>20</v>
      </c>
      <c r="D89" s="150">
        <v>1</v>
      </c>
      <c r="E89" s="150">
        <v>10</v>
      </c>
      <c r="F89" s="152">
        <v>19</v>
      </c>
      <c r="G89" s="153">
        <f t="shared" si="0"/>
        <v>190</v>
      </c>
      <c r="H89" s="154">
        <v>10</v>
      </c>
      <c r="I89" s="153">
        <f t="shared" si="1"/>
        <v>100</v>
      </c>
      <c r="J89" s="155">
        <f t="shared" si="2"/>
        <v>290</v>
      </c>
      <c r="K89" s="228">
        <f t="shared" si="3"/>
        <v>29</v>
      </c>
      <c r="M89" s="159">
        <v>0</v>
      </c>
      <c r="N89" s="159">
        <v>0</v>
      </c>
      <c r="P89" s="365" t="s">
        <v>711</v>
      </c>
      <c r="Q89" s="229"/>
    </row>
    <row r="90" spans="1:17" ht="21" customHeight="1">
      <c r="A90" s="147">
        <f t="shared" si="9"/>
        <v>51</v>
      </c>
      <c r="B90" s="238" t="s">
        <v>220</v>
      </c>
      <c r="C90" s="232" t="s">
        <v>20</v>
      </c>
      <c r="D90" s="150">
        <v>1</v>
      </c>
      <c r="E90" s="150">
        <v>5</v>
      </c>
      <c r="F90" s="152">
        <v>30</v>
      </c>
      <c r="G90" s="153">
        <f t="shared" si="0"/>
        <v>150</v>
      </c>
      <c r="H90" s="154">
        <v>10</v>
      </c>
      <c r="I90" s="153">
        <f t="shared" si="1"/>
        <v>50</v>
      </c>
      <c r="J90" s="155">
        <f t="shared" si="2"/>
        <v>200</v>
      </c>
      <c r="K90" s="228">
        <f t="shared" si="3"/>
        <v>40</v>
      </c>
      <c r="M90" s="159">
        <v>0</v>
      </c>
      <c r="N90" s="159">
        <v>0</v>
      </c>
      <c r="P90" s="365" t="s">
        <v>711</v>
      </c>
      <c r="Q90" s="229"/>
    </row>
    <row r="91" spans="1:17" ht="21" customHeight="1">
      <c r="A91" s="147">
        <f t="shared" si="9"/>
        <v>52</v>
      </c>
      <c r="B91" s="238" t="s">
        <v>221</v>
      </c>
      <c r="C91" s="232" t="s">
        <v>20</v>
      </c>
      <c r="D91" s="150">
        <v>1</v>
      </c>
      <c r="E91" s="150">
        <v>2</v>
      </c>
      <c r="F91" s="152">
        <v>32</v>
      </c>
      <c r="G91" s="153">
        <f t="shared" si="0"/>
        <v>64</v>
      </c>
      <c r="H91" s="154">
        <v>10</v>
      </c>
      <c r="I91" s="153">
        <f t="shared" si="1"/>
        <v>20</v>
      </c>
      <c r="J91" s="155">
        <f t="shared" si="2"/>
        <v>84</v>
      </c>
      <c r="K91" s="228">
        <f t="shared" si="3"/>
        <v>42</v>
      </c>
      <c r="M91" s="159">
        <v>0</v>
      </c>
      <c r="N91" s="159">
        <v>0</v>
      </c>
      <c r="P91" s="365" t="s">
        <v>711</v>
      </c>
      <c r="Q91" s="229"/>
    </row>
    <row r="92" spans="1:17" ht="21" customHeight="1">
      <c r="A92" s="147">
        <f t="shared" si="9"/>
        <v>53</v>
      </c>
      <c r="B92" s="238" t="s">
        <v>227</v>
      </c>
      <c r="C92" s="232" t="s">
        <v>20</v>
      </c>
      <c r="D92" s="150">
        <v>1</v>
      </c>
      <c r="E92" s="150">
        <v>1</v>
      </c>
      <c r="F92" s="239">
        <v>32</v>
      </c>
      <c r="G92" s="153">
        <f t="shared" si="0"/>
        <v>32</v>
      </c>
      <c r="H92" s="154">
        <v>10</v>
      </c>
      <c r="I92" s="153">
        <f t="shared" si="1"/>
        <v>10</v>
      </c>
      <c r="J92" s="155">
        <f t="shared" si="2"/>
        <v>42</v>
      </c>
      <c r="K92" s="228">
        <f t="shared" si="3"/>
        <v>42</v>
      </c>
      <c r="M92" s="159">
        <v>0</v>
      </c>
      <c r="N92" s="159">
        <v>0</v>
      </c>
      <c r="P92" s="365" t="s">
        <v>711</v>
      </c>
      <c r="Q92" s="229"/>
    </row>
    <row r="93" spans="1:17" ht="21" customHeight="1">
      <c r="A93" s="147">
        <f t="shared" si="9"/>
        <v>54</v>
      </c>
      <c r="B93" s="238" t="s">
        <v>222</v>
      </c>
      <c r="C93" s="232" t="s">
        <v>20</v>
      </c>
      <c r="D93" s="150">
        <v>1</v>
      </c>
      <c r="E93" s="150">
        <v>2</v>
      </c>
      <c r="F93" s="152">
        <v>38</v>
      </c>
      <c r="G93" s="153">
        <f t="shared" si="0"/>
        <v>76</v>
      </c>
      <c r="H93" s="154">
        <v>12</v>
      </c>
      <c r="I93" s="153">
        <f t="shared" si="1"/>
        <v>24</v>
      </c>
      <c r="J93" s="155">
        <f t="shared" si="2"/>
        <v>100</v>
      </c>
      <c r="K93" s="228">
        <f t="shared" si="3"/>
        <v>50</v>
      </c>
      <c r="M93" s="159">
        <v>0</v>
      </c>
      <c r="N93" s="159">
        <v>0</v>
      </c>
      <c r="P93" s="365" t="s">
        <v>711</v>
      </c>
      <c r="Q93" s="229"/>
    </row>
    <row r="94" spans="1:17" ht="21" customHeight="1">
      <c r="A94" s="147">
        <f t="shared" si="9"/>
        <v>55</v>
      </c>
      <c r="B94" s="238" t="s">
        <v>223</v>
      </c>
      <c r="C94" s="232" t="s">
        <v>20</v>
      </c>
      <c r="D94" s="150">
        <v>1</v>
      </c>
      <c r="E94" s="150">
        <v>1</v>
      </c>
      <c r="F94" s="152">
        <v>40</v>
      </c>
      <c r="G94" s="153">
        <f t="shared" si="0"/>
        <v>40</v>
      </c>
      <c r="H94" s="154">
        <v>12</v>
      </c>
      <c r="I94" s="153">
        <f t="shared" si="1"/>
        <v>12</v>
      </c>
      <c r="J94" s="155">
        <f t="shared" si="2"/>
        <v>52</v>
      </c>
      <c r="K94" s="228">
        <f t="shared" si="3"/>
        <v>52</v>
      </c>
      <c r="M94" s="159">
        <v>0</v>
      </c>
      <c r="N94" s="159">
        <v>0</v>
      </c>
      <c r="P94" s="365" t="s">
        <v>711</v>
      </c>
      <c r="Q94" s="229"/>
    </row>
    <row r="95" spans="1:17" ht="21" customHeight="1">
      <c r="A95" s="147">
        <f t="shared" ref="A95:A103" si="10">A94+1</f>
        <v>56</v>
      </c>
      <c r="B95" s="238" t="s">
        <v>251</v>
      </c>
      <c r="C95" s="232" t="s">
        <v>20</v>
      </c>
      <c r="D95" s="150">
        <v>1</v>
      </c>
      <c r="E95" s="150">
        <v>1</v>
      </c>
      <c r="F95" s="152">
        <v>43</v>
      </c>
      <c r="G95" s="153">
        <f t="shared" si="0"/>
        <v>43</v>
      </c>
      <c r="H95" s="154">
        <v>14</v>
      </c>
      <c r="I95" s="153">
        <f t="shared" si="1"/>
        <v>14</v>
      </c>
      <c r="J95" s="155">
        <f t="shared" si="2"/>
        <v>57</v>
      </c>
      <c r="K95" s="228">
        <f t="shared" si="3"/>
        <v>57</v>
      </c>
      <c r="M95" s="159">
        <v>0</v>
      </c>
      <c r="N95" s="159">
        <v>0</v>
      </c>
      <c r="P95" s="365" t="s">
        <v>711</v>
      </c>
      <c r="Q95" s="229"/>
    </row>
    <row r="96" spans="1:17" ht="21" customHeight="1">
      <c r="A96" s="147">
        <f t="shared" si="10"/>
        <v>57</v>
      </c>
      <c r="B96" s="235" t="s">
        <v>252</v>
      </c>
      <c r="C96" s="227" t="s">
        <v>20</v>
      </c>
      <c r="D96" s="150">
        <v>1</v>
      </c>
      <c r="E96" s="150">
        <v>2</v>
      </c>
      <c r="F96" s="152">
        <v>40</v>
      </c>
      <c r="G96" s="153">
        <f t="shared" si="0"/>
        <v>80</v>
      </c>
      <c r="H96" s="154">
        <v>12</v>
      </c>
      <c r="I96" s="153">
        <f t="shared" si="1"/>
        <v>24</v>
      </c>
      <c r="J96" s="155">
        <f t="shared" si="2"/>
        <v>104</v>
      </c>
      <c r="K96" s="228">
        <f t="shared" si="3"/>
        <v>52</v>
      </c>
      <c r="M96" s="234">
        <v>0</v>
      </c>
      <c r="N96" s="159">
        <v>0</v>
      </c>
      <c r="P96" s="365" t="s">
        <v>711</v>
      </c>
      <c r="Q96" s="229"/>
    </row>
    <row r="97" spans="1:17" ht="21" customHeight="1">
      <c r="A97" s="147">
        <f t="shared" si="10"/>
        <v>58</v>
      </c>
      <c r="B97" s="235" t="s">
        <v>253</v>
      </c>
      <c r="C97" s="227" t="s">
        <v>20</v>
      </c>
      <c r="D97" s="150">
        <v>1</v>
      </c>
      <c r="E97" s="150">
        <v>1</v>
      </c>
      <c r="F97" s="152">
        <v>45</v>
      </c>
      <c r="G97" s="153">
        <f t="shared" si="0"/>
        <v>45</v>
      </c>
      <c r="H97" s="154">
        <v>14</v>
      </c>
      <c r="I97" s="153">
        <f t="shared" si="1"/>
        <v>14</v>
      </c>
      <c r="J97" s="155">
        <f t="shared" si="2"/>
        <v>59</v>
      </c>
      <c r="K97" s="228">
        <f t="shared" si="3"/>
        <v>59</v>
      </c>
      <c r="M97" s="159">
        <v>0</v>
      </c>
      <c r="N97" s="159">
        <v>0</v>
      </c>
      <c r="P97" s="365" t="s">
        <v>711</v>
      </c>
      <c r="Q97" s="229"/>
    </row>
    <row r="98" spans="1:17" ht="21" customHeight="1">
      <c r="A98" s="147">
        <f t="shared" si="10"/>
        <v>59</v>
      </c>
      <c r="B98" s="236" t="s">
        <v>254</v>
      </c>
      <c r="C98" s="237" t="s">
        <v>20</v>
      </c>
      <c r="D98" s="150">
        <v>1</v>
      </c>
      <c r="E98" s="150">
        <v>1</v>
      </c>
      <c r="F98" s="152">
        <v>45</v>
      </c>
      <c r="G98" s="153">
        <f t="shared" si="0"/>
        <v>45</v>
      </c>
      <c r="H98" s="154">
        <v>14</v>
      </c>
      <c r="I98" s="153">
        <f t="shared" si="1"/>
        <v>14</v>
      </c>
      <c r="J98" s="155">
        <f t="shared" si="2"/>
        <v>59</v>
      </c>
      <c r="K98" s="228">
        <f t="shared" si="3"/>
        <v>59</v>
      </c>
      <c r="M98" s="234">
        <v>0</v>
      </c>
      <c r="N98" s="234">
        <v>0</v>
      </c>
      <c r="P98" s="365" t="s">
        <v>711</v>
      </c>
      <c r="Q98" s="229"/>
    </row>
    <row r="99" spans="1:17" ht="21" customHeight="1">
      <c r="A99" s="147">
        <f t="shared" si="10"/>
        <v>60</v>
      </c>
      <c r="B99" s="235" t="s">
        <v>230</v>
      </c>
      <c r="C99" s="227" t="s">
        <v>20</v>
      </c>
      <c r="D99" s="150">
        <v>1</v>
      </c>
      <c r="E99" s="150">
        <v>6</v>
      </c>
      <c r="F99" s="152">
        <v>50</v>
      </c>
      <c r="G99" s="153">
        <f t="shared" si="0"/>
        <v>300</v>
      </c>
      <c r="H99" s="154">
        <v>15</v>
      </c>
      <c r="I99" s="153">
        <f t="shared" si="1"/>
        <v>90</v>
      </c>
      <c r="J99" s="155">
        <f t="shared" si="2"/>
        <v>390</v>
      </c>
      <c r="K99" s="228">
        <f t="shared" si="3"/>
        <v>65</v>
      </c>
      <c r="M99" s="234">
        <v>0</v>
      </c>
      <c r="N99" s="234">
        <v>0</v>
      </c>
      <c r="P99" s="365" t="s">
        <v>711</v>
      </c>
      <c r="Q99" s="229"/>
    </row>
    <row r="100" spans="1:17" ht="21" customHeight="1">
      <c r="A100" s="147">
        <f t="shared" si="10"/>
        <v>61</v>
      </c>
      <c r="B100" s="235" t="s">
        <v>255</v>
      </c>
      <c r="C100" s="227" t="s">
        <v>20</v>
      </c>
      <c r="D100" s="150">
        <v>1</v>
      </c>
      <c r="E100" s="150">
        <v>1</v>
      </c>
      <c r="F100" s="152">
        <v>45</v>
      </c>
      <c r="G100" s="153">
        <f t="shared" si="0"/>
        <v>45</v>
      </c>
      <c r="H100" s="154">
        <v>14</v>
      </c>
      <c r="I100" s="153">
        <f t="shared" si="1"/>
        <v>14</v>
      </c>
      <c r="J100" s="155">
        <f t="shared" si="2"/>
        <v>59</v>
      </c>
      <c r="K100" s="228">
        <f t="shared" si="3"/>
        <v>59</v>
      </c>
      <c r="M100" s="234">
        <v>0</v>
      </c>
      <c r="N100" s="234">
        <v>0</v>
      </c>
      <c r="P100" s="365" t="s">
        <v>711</v>
      </c>
      <c r="Q100" s="229"/>
    </row>
    <row r="101" spans="1:17" ht="21" customHeight="1">
      <c r="A101" s="147">
        <f t="shared" si="10"/>
        <v>62</v>
      </c>
      <c r="B101" s="236" t="s">
        <v>256</v>
      </c>
      <c r="C101" s="237" t="s">
        <v>20</v>
      </c>
      <c r="D101" s="150">
        <v>1</v>
      </c>
      <c r="E101" s="150">
        <v>2</v>
      </c>
      <c r="F101" s="152">
        <v>50</v>
      </c>
      <c r="G101" s="153">
        <f t="shared" si="0"/>
        <v>100</v>
      </c>
      <c r="H101" s="154">
        <v>15</v>
      </c>
      <c r="I101" s="153">
        <f t="shared" si="1"/>
        <v>30</v>
      </c>
      <c r="J101" s="155">
        <f t="shared" si="2"/>
        <v>130</v>
      </c>
      <c r="K101" s="228">
        <f t="shared" si="3"/>
        <v>65</v>
      </c>
      <c r="M101" s="234">
        <v>0</v>
      </c>
      <c r="N101" s="234">
        <v>0</v>
      </c>
      <c r="P101" s="365" t="s">
        <v>711</v>
      </c>
      <c r="Q101" s="229"/>
    </row>
    <row r="102" spans="1:17" ht="21" customHeight="1">
      <c r="A102" s="147">
        <f t="shared" si="10"/>
        <v>63</v>
      </c>
      <c r="B102" s="236" t="s">
        <v>257</v>
      </c>
      <c r="C102" s="237" t="s">
        <v>20</v>
      </c>
      <c r="D102" s="150">
        <v>1</v>
      </c>
      <c r="E102" s="150">
        <v>2</v>
      </c>
      <c r="F102" s="152">
        <v>35</v>
      </c>
      <c r="G102" s="153">
        <f t="shared" si="0"/>
        <v>70</v>
      </c>
      <c r="H102" s="154">
        <v>15</v>
      </c>
      <c r="I102" s="153">
        <f t="shared" si="1"/>
        <v>30</v>
      </c>
      <c r="J102" s="155">
        <f t="shared" si="2"/>
        <v>100</v>
      </c>
      <c r="K102" s="228">
        <f t="shared" si="3"/>
        <v>50</v>
      </c>
      <c r="M102" s="234">
        <v>0</v>
      </c>
      <c r="N102" s="234">
        <v>0</v>
      </c>
      <c r="P102" s="365" t="s">
        <v>711</v>
      </c>
      <c r="Q102" s="229"/>
    </row>
    <row r="103" spans="1:17" ht="21" customHeight="1">
      <c r="A103" s="147">
        <f t="shared" si="10"/>
        <v>64</v>
      </c>
      <c r="B103" s="236" t="s">
        <v>258</v>
      </c>
      <c r="C103" s="237" t="s">
        <v>20</v>
      </c>
      <c r="D103" s="150">
        <v>1</v>
      </c>
      <c r="E103" s="150">
        <v>1</v>
      </c>
      <c r="F103" s="152">
        <v>110</v>
      </c>
      <c r="G103" s="153">
        <f t="shared" si="0"/>
        <v>110</v>
      </c>
      <c r="H103" s="154">
        <v>30</v>
      </c>
      <c r="I103" s="153">
        <f t="shared" si="1"/>
        <v>30</v>
      </c>
      <c r="J103" s="155">
        <f t="shared" si="2"/>
        <v>140</v>
      </c>
      <c r="K103" s="228">
        <f t="shared" si="3"/>
        <v>140</v>
      </c>
      <c r="M103" s="234">
        <v>0</v>
      </c>
      <c r="N103" s="234">
        <v>0</v>
      </c>
      <c r="P103" s="365" t="s">
        <v>711</v>
      </c>
      <c r="Q103" s="229"/>
    </row>
    <row r="104" spans="1:17" ht="21" customHeight="1">
      <c r="A104" s="247"/>
      <c r="B104" s="247" t="s">
        <v>587</v>
      </c>
      <c r="C104" s="247"/>
      <c r="D104" s="247"/>
      <c r="E104" s="247"/>
      <c r="F104" s="247"/>
      <c r="G104" s="247"/>
      <c r="H104" s="247"/>
      <c r="I104" s="247"/>
      <c r="J104" s="247"/>
      <c r="K104" s="247"/>
      <c r="M104" s="247"/>
      <c r="N104" s="247"/>
      <c r="P104" s="357"/>
      <c r="Q104" s="229"/>
    </row>
    <row r="105" spans="1:17" ht="21" customHeight="1">
      <c r="A105" s="147">
        <f>A103+1</f>
        <v>65</v>
      </c>
      <c r="B105" s="231" t="s">
        <v>259</v>
      </c>
      <c r="C105" s="240" t="s">
        <v>260</v>
      </c>
      <c r="D105" s="160">
        <v>1</v>
      </c>
      <c r="E105" s="160">
        <v>85</v>
      </c>
      <c r="F105" s="239">
        <v>53</v>
      </c>
      <c r="G105" s="153">
        <f t="shared" si="0"/>
        <v>4505</v>
      </c>
      <c r="H105" s="154">
        <v>15</v>
      </c>
      <c r="I105" s="153">
        <f t="shared" si="1"/>
        <v>1275</v>
      </c>
      <c r="J105" s="155">
        <f t="shared" si="2"/>
        <v>5780</v>
      </c>
      <c r="K105" s="228">
        <f t="shared" si="3"/>
        <v>68</v>
      </c>
      <c r="M105" s="234">
        <v>0</v>
      </c>
      <c r="N105" s="234">
        <v>0</v>
      </c>
      <c r="P105" s="357" t="s">
        <v>707</v>
      </c>
      <c r="Q105" s="249"/>
    </row>
    <row r="106" spans="1:17" ht="21" customHeight="1">
      <c r="A106" s="147">
        <f t="shared" ref="A106:A143" si="11">A105+1</f>
        <v>66</v>
      </c>
      <c r="B106" s="231" t="s">
        <v>261</v>
      </c>
      <c r="C106" s="240" t="s">
        <v>260</v>
      </c>
      <c r="D106" s="160">
        <v>1</v>
      </c>
      <c r="E106" s="160">
        <v>20</v>
      </c>
      <c r="F106" s="239">
        <v>48</v>
      </c>
      <c r="G106" s="153">
        <f t="shared" si="0"/>
        <v>960</v>
      </c>
      <c r="H106" s="154">
        <v>15</v>
      </c>
      <c r="I106" s="153">
        <f t="shared" si="1"/>
        <v>300</v>
      </c>
      <c r="J106" s="155">
        <f t="shared" si="2"/>
        <v>1260</v>
      </c>
      <c r="K106" s="228">
        <f t="shared" si="3"/>
        <v>63</v>
      </c>
      <c r="M106" s="159">
        <v>0</v>
      </c>
      <c r="N106" s="234">
        <v>0</v>
      </c>
      <c r="P106" s="357" t="s">
        <v>707</v>
      </c>
      <c r="Q106" s="249"/>
    </row>
    <row r="107" spans="1:17" ht="21" customHeight="1">
      <c r="A107" s="147">
        <f t="shared" si="11"/>
        <v>67</v>
      </c>
      <c r="B107" s="231" t="s">
        <v>262</v>
      </c>
      <c r="C107" s="240" t="s">
        <v>260</v>
      </c>
      <c r="D107" s="160">
        <v>1</v>
      </c>
      <c r="E107" s="160">
        <v>23</v>
      </c>
      <c r="F107" s="239">
        <v>40</v>
      </c>
      <c r="G107" s="153">
        <f t="shared" si="0"/>
        <v>920</v>
      </c>
      <c r="H107" s="154">
        <v>15</v>
      </c>
      <c r="I107" s="153">
        <f t="shared" si="1"/>
        <v>345</v>
      </c>
      <c r="J107" s="155">
        <f t="shared" si="2"/>
        <v>1265</v>
      </c>
      <c r="K107" s="228">
        <f t="shared" si="3"/>
        <v>55</v>
      </c>
      <c r="M107" s="159">
        <v>0</v>
      </c>
      <c r="N107" s="159">
        <v>0</v>
      </c>
      <c r="P107" s="357" t="s">
        <v>707</v>
      </c>
      <c r="Q107" s="249"/>
    </row>
    <row r="108" spans="1:17" ht="21" customHeight="1">
      <c r="A108" s="147">
        <f t="shared" si="11"/>
        <v>68</v>
      </c>
      <c r="B108" s="231" t="s">
        <v>263</v>
      </c>
      <c r="C108" s="240" t="s">
        <v>260</v>
      </c>
      <c r="D108" s="160">
        <v>1</v>
      </c>
      <c r="E108" s="160">
        <v>20</v>
      </c>
      <c r="F108" s="239">
        <v>36</v>
      </c>
      <c r="G108" s="153">
        <f t="shared" si="0"/>
        <v>720</v>
      </c>
      <c r="H108" s="154">
        <v>12</v>
      </c>
      <c r="I108" s="153">
        <f t="shared" si="1"/>
        <v>240</v>
      </c>
      <c r="J108" s="155">
        <f t="shared" si="2"/>
        <v>960</v>
      </c>
      <c r="K108" s="228">
        <f t="shared" si="3"/>
        <v>48</v>
      </c>
      <c r="M108" s="159">
        <v>0</v>
      </c>
      <c r="N108" s="159">
        <v>0</v>
      </c>
      <c r="P108" s="357" t="s">
        <v>707</v>
      </c>
      <c r="Q108" s="249"/>
    </row>
    <row r="109" spans="1:17" ht="21" customHeight="1">
      <c r="A109" s="147">
        <f t="shared" si="11"/>
        <v>69</v>
      </c>
      <c r="B109" s="231" t="s">
        <v>264</v>
      </c>
      <c r="C109" s="240" t="s">
        <v>260</v>
      </c>
      <c r="D109" s="160">
        <v>1</v>
      </c>
      <c r="E109" s="160">
        <v>43</v>
      </c>
      <c r="F109" s="239">
        <v>31.5</v>
      </c>
      <c r="G109" s="153">
        <f t="shared" si="0"/>
        <v>1354.5</v>
      </c>
      <c r="H109" s="154">
        <v>12</v>
      </c>
      <c r="I109" s="153">
        <f t="shared" si="1"/>
        <v>516</v>
      </c>
      <c r="J109" s="155">
        <f t="shared" si="2"/>
        <v>1870.5</v>
      </c>
      <c r="K109" s="228">
        <f t="shared" si="3"/>
        <v>43.5</v>
      </c>
      <c r="M109" s="159">
        <v>0</v>
      </c>
      <c r="N109" s="159">
        <v>0</v>
      </c>
      <c r="P109" s="357" t="s">
        <v>707</v>
      </c>
      <c r="Q109" s="249"/>
    </row>
    <row r="110" spans="1:17" ht="21" customHeight="1">
      <c r="A110" s="147">
        <f t="shared" si="11"/>
        <v>70</v>
      </c>
      <c r="B110" s="231" t="s">
        <v>265</v>
      </c>
      <c r="C110" s="240" t="s">
        <v>260</v>
      </c>
      <c r="D110" s="160">
        <v>1</v>
      </c>
      <c r="E110" s="160">
        <v>66</v>
      </c>
      <c r="F110" s="239">
        <v>26</v>
      </c>
      <c r="G110" s="153">
        <f t="shared" si="0"/>
        <v>1716</v>
      </c>
      <c r="H110" s="154">
        <v>12</v>
      </c>
      <c r="I110" s="153">
        <f t="shared" si="1"/>
        <v>792</v>
      </c>
      <c r="J110" s="155">
        <f t="shared" si="2"/>
        <v>2508</v>
      </c>
      <c r="K110" s="228">
        <f t="shared" si="3"/>
        <v>38</v>
      </c>
      <c r="M110" s="159">
        <v>0</v>
      </c>
      <c r="N110" s="159">
        <v>0</v>
      </c>
      <c r="P110" s="357" t="s">
        <v>707</v>
      </c>
      <c r="Q110" s="249"/>
    </row>
    <row r="111" spans="1:17" ht="21" customHeight="1">
      <c r="A111" s="147">
        <f t="shared" si="11"/>
        <v>71</v>
      </c>
      <c r="B111" s="231" t="s">
        <v>266</v>
      </c>
      <c r="C111" s="240" t="s">
        <v>260</v>
      </c>
      <c r="D111" s="160">
        <v>1</v>
      </c>
      <c r="E111" s="160">
        <v>70</v>
      </c>
      <c r="F111" s="239">
        <v>20</v>
      </c>
      <c r="G111" s="153">
        <f t="shared" si="0"/>
        <v>1400</v>
      </c>
      <c r="H111" s="154">
        <v>10</v>
      </c>
      <c r="I111" s="153">
        <f t="shared" si="1"/>
        <v>700</v>
      </c>
      <c r="J111" s="155">
        <f t="shared" si="2"/>
        <v>2100</v>
      </c>
      <c r="K111" s="228">
        <f t="shared" si="3"/>
        <v>30</v>
      </c>
      <c r="M111" s="159">
        <v>0</v>
      </c>
      <c r="N111" s="159">
        <v>0</v>
      </c>
      <c r="P111" s="357" t="s">
        <v>707</v>
      </c>
      <c r="Q111" s="249"/>
    </row>
    <row r="112" spans="1:17" ht="21" customHeight="1">
      <c r="A112" s="147">
        <f t="shared" si="11"/>
        <v>72</v>
      </c>
      <c r="B112" s="231" t="s">
        <v>267</v>
      </c>
      <c r="C112" s="240" t="s">
        <v>260</v>
      </c>
      <c r="D112" s="160">
        <v>1</v>
      </c>
      <c r="E112" s="160">
        <v>24</v>
      </c>
      <c r="F112" s="239">
        <v>15</v>
      </c>
      <c r="G112" s="153">
        <f t="shared" si="0"/>
        <v>360</v>
      </c>
      <c r="H112" s="154">
        <v>10</v>
      </c>
      <c r="I112" s="153">
        <f t="shared" si="1"/>
        <v>240</v>
      </c>
      <c r="J112" s="155">
        <f t="shared" si="2"/>
        <v>600</v>
      </c>
      <c r="K112" s="228">
        <f t="shared" si="3"/>
        <v>25</v>
      </c>
      <c r="M112" s="159">
        <v>0</v>
      </c>
      <c r="N112" s="159">
        <v>0</v>
      </c>
      <c r="P112" s="357" t="s">
        <v>707</v>
      </c>
      <c r="Q112" s="249"/>
    </row>
    <row r="113" spans="1:17" ht="21" customHeight="1">
      <c r="A113" s="147">
        <f t="shared" si="11"/>
        <v>73</v>
      </c>
      <c r="B113" s="231" t="s">
        <v>268</v>
      </c>
      <c r="C113" s="240" t="s">
        <v>260</v>
      </c>
      <c r="D113" s="160">
        <v>1</v>
      </c>
      <c r="E113" s="160">
        <v>24</v>
      </c>
      <c r="F113" s="239">
        <v>11</v>
      </c>
      <c r="G113" s="153">
        <f t="shared" si="0"/>
        <v>264</v>
      </c>
      <c r="H113" s="154">
        <v>10</v>
      </c>
      <c r="I113" s="153">
        <f t="shared" si="1"/>
        <v>240</v>
      </c>
      <c r="J113" s="155">
        <f t="shared" si="2"/>
        <v>504</v>
      </c>
      <c r="K113" s="228">
        <f t="shared" si="3"/>
        <v>21</v>
      </c>
      <c r="M113" s="159">
        <v>0</v>
      </c>
      <c r="N113" s="159">
        <v>0</v>
      </c>
      <c r="P113" s="357" t="s">
        <v>707</v>
      </c>
      <c r="Q113" s="249"/>
    </row>
    <row r="114" spans="1:17" ht="21" customHeight="1">
      <c r="A114" s="147">
        <f t="shared" si="11"/>
        <v>74</v>
      </c>
      <c r="B114" s="235" t="s">
        <v>269</v>
      </c>
      <c r="C114" s="227" t="s">
        <v>20</v>
      </c>
      <c r="D114" s="150">
        <v>1</v>
      </c>
      <c r="E114" s="160">
        <v>3</v>
      </c>
      <c r="F114" s="239">
        <v>125</v>
      </c>
      <c r="G114" s="153">
        <f t="shared" si="0"/>
        <v>375</v>
      </c>
      <c r="H114" s="154">
        <v>30</v>
      </c>
      <c r="I114" s="153">
        <f t="shared" si="1"/>
        <v>90</v>
      </c>
      <c r="J114" s="155">
        <f t="shared" si="2"/>
        <v>465</v>
      </c>
      <c r="K114" s="228">
        <f t="shared" si="3"/>
        <v>155</v>
      </c>
      <c r="M114" s="159">
        <v>0</v>
      </c>
      <c r="N114" s="159">
        <v>0</v>
      </c>
      <c r="P114" s="357" t="s">
        <v>704</v>
      </c>
      <c r="Q114" s="249"/>
    </row>
    <row r="115" spans="1:17" ht="21" customHeight="1">
      <c r="A115" s="147">
        <f t="shared" si="11"/>
        <v>75</v>
      </c>
      <c r="B115" s="235" t="s">
        <v>270</v>
      </c>
      <c r="C115" s="227" t="s">
        <v>20</v>
      </c>
      <c r="D115" s="150">
        <v>1</v>
      </c>
      <c r="E115" s="160">
        <v>2</v>
      </c>
      <c r="F115" s="239">
        <v>95</v>
      </c>
      <c r="G115" s="153">
        <f t="shared" si="0"/>
        <v>190</v>
      </c>
      <c r="H115" s="154">
        <v>20</v>
      </c>
      <c r="I115" s="153">
        <f t="shared" si="1"/>
        <v>40</v>
      </c>
      <c r="J115" s="155">
        <f t="shared" si="2"/>
        <v>230</v>
      </c>
      <c r="K115" s="228">
        <f t="shared" si="3"/>
        <v>115</v>
      </c>
      <c r="M115" s="159">
        <v>0</v>
      </c>
      <c r="N115" s="159">
        <v>0</v>
      </c>
      <c r="P115" s="357" t="s">
        <v>704</v>
      </c>
      <c r="Q115" s="249"/>
    </row>
    <row r="116" spans="1:17" ht="21" customHeight="1">
      <c r="A116" s="147">
        <f t="shared" si="11"/>
        <v>76</v>
      </c>
      <c r="B116" s="235" t="s">
        <v>271</v>
      </c>
      <c r="C116" s="227" t="s">
        <v>20</v>
      </c>
      <c r="D116" s="150">
        <v>1</v>
      </c>
      <c r="E116" s="160">
        <v>3</v>
      </c>
      <c r="F116" s="239">
        <v>73</v>
      </c>
      <c r="G116" s="153">
        <f t="shared" si="0"/>
        <v>219</v>
      </c>
      <c r="H116" s="154">
        <v>15</v>
      </c>
      <c r="I116" s="153">
        <f t="shared" si="1"/>
        <v>45</v>
      </c>
      <c r="J116" s="155">
        <f t="shared" si="2"/>
        <v>264</v>
      </c>
      <c r="K116" s="228">
        <f t="shared" si="3"/>
        <v>88</v>
      </c>
      <c r="M116" s="159">
        <v>0</v>
      </c>
      <c r="N116" s="159">
        <v>0</v>
      </c>
      <c r="P116" s="357" t="s">
        <v>704</v>
      </c>
      <c r="Q116" s="249"/>
    </row>
    <row r="117" spans="1:17" ht="21" customHeight="1">
      <c r="A117" s="147">
        <f t="shared" si="11"/>
        <v>77</v>
      </c>
      <c r="B117" s="235" t="s">
        <v>272</v>
      </c>
      <c r="C117" s="227" t="s">
        <v>20</v>
      </c>
      <c r="D117" s="150">
        <v>1</v>
      </c>
      <c r="E117" s="160">
        <v>12</v>
      </c>
      <c r="F117" s="239">
        <v>65</v>
      </c>
      <c r="G117" s="153">
        <f t="shared" si="0"/>
        <v>780</v>
      </c>
      <c r="H117" s="154">
        <v>15</v>
      </c>
      <c r="I117" s="153">
        <f t="shared" si="1"/>
        <v>180</v>
      </c>
      <c r="J117" s="155">
        <f t="shared" si="2"/>
        <v>960</v>
      </c>
      <c r="K117" s="228">
        <f t="shared" si="3"/>
        <v>80</v>
      </c>
      <c r="M117" s="159">
        <v>0</v>
      </c>
      <c r="N117" s="159">
        <v>0</v>
      </c>
      <c r="P117" s="357" t="s">
        <v>704</v>
      </c>
      <c r="Q117" s="249"/>
    </row>
    <row r="118" spans="1:17" ht="21" customHeight="1">
      <c r="A118" s="147">
        <f t="shared" si="11"/>
        <v>78</v>
      </c>
      <c r="B118" s="235" t="s">
        <v>273</v>
      </c>
      <c r="C118" s="227" t="s">
        <v>20</v>
      </c>
      <c r="D118" s="150">
        <v>1</v>
      </c>
      <c r="E118" s="160">
        <v>11</v>
      </c>
      <c r="F118" s="239">
        <v>35</v>
      </c>
      <c r="G118" s="153">
        <f t="shared" si="0"/>
        <v>385</v>
      </c>
      <c r="H118" s="154">
        <v>10</v>
      </c>
      <c r="I118" s="153">
        <f t="shared" si="1"/>
        <v>110</v>
      </c>
      <c r="J118" s="155">
        <f t="shared" si="2"/>
        <v>495</v>
      </c>
      <c r="K118" s="228">
        <f t="shared" si="3"/>
        <v>45</v>
      </c>
      <c r="M118" s="159">
        <v>0</v>
      </c>
      <c r="N118" s="159">
        <v>0</v>
      </c>
      <c r="P118" s="357" t="s">
        <v>704</v>
      </c>
      <c r="Q118" s="249"/>
    </row>
    <row r="119" spans="1:17" ht="21" customHeight="1">
      <c r="A119" s="147">
        <f t="shared" si="11"/>
        <v>79</v>
      </c>
      <c r="B119" s="235" t="s">
        <v>274</v>
      </c>
      <c r="C119" s="227" t="s">
        <v>20</v>
      </c>
      <c r="D119" s="150">
        <v>1</v>
      </c>
      <c r="E119" s="160">
        <v>7</v>
      </c>
      <c r="F119" s="239">
        <v>50</v>
      </c>
      <c r="G119" s="153">
        <f t="shared" si="0"/>
        <v>350</v>
      </c>
      <c r="H119" s="154">
        <v>10</v>
      </c>
      <c r="I119" s="153">
        <f t="shared" si="1"/>
        <v>70</v>
      </c>
      <c r="J119" s="155">
        <f t="shared" si="2"/>
        <v>420</v>
      </c>
      <c r="K119" s="228">
        <f t="shared" si="3"/>
        <v>60</v>
      </c>
      <c r="M119" s="159">
        <v>0</v>
      </c>
      <c r="N119" s="159">
        <v>0</v>
      </c>
      <c r="P119" s="357" t="s">
        <v>704</v>
      </c>
      <c r="Q119" s="249"/>
    </row>
    <row r="120" spans="1:17" ht="21" customHeight="1">
      <c r="A120" s="147">
        <f t="shared" si="11"/>
        <v>80</v>
      </c>
      <c r="B120" s="235" t="s">
        <v>275</v>
      </c>
      <c r="C120" s="227" t="s">
        <v>20</v>
      </c>
      <c r="D120" s="150">
        <v>1</v>
      </c>
      <c r="E120" s="160">
        <v>4</v>
      </c>
      <c r="F120" s="239">
        <v>30</v>
      </c>
      <c r="G120" s="153">
        <f t="shared" si="0"/>
        <v>120</v>
      </c>
      <c r="H120" s="154">
        <v>5</v>
      </c>
      <c r="I120" s="153">
        <f t="shared" si="1"/>
        <v>20</v>
      </c>
      <c r="J120" s="155">
        <f t="shared" si="2"/>
        <v>140</v>
      </c>
      <c r="K120" s="228">
        <f t="shared" si="3"/>
        <v>35</v>
      </c>
      <c r="M120" s="159">
        <v>0</v>
      </c>
      <c r="N120" s="159">
        <v>0</v>
      </c>
      <c r="P120" s="357" t="s">
        <v>704</v>
      </c>
      <c r="Q120" s="249"/>
    </row>
    <row r="121" spans="1:17" ht="21" customHeight="1">
      <c r="A121" s="147">
        <f t="shared" si="11"/>
        <v>81</v>
      </c>
      <c r="B121" s="235" t="s">
        <v>276</v>
      </c>
      <c r="C121" s="227" t="s">
        <v>20</v>
      </c>
      <c r="D121" s="150">
        <v>1</v>
      </c>
      <c r="E121" s="160">
        <v>7</v>
      </c>
      <c r="F121" s="239">
        <v>5</v>
      </c>
      <c r="G121" s="153">
        <f t="shared" si="0"/>
        <v>35</v>
      </c>
      <c r="H121" s="154">
        <v>3</v>
      </c>
      <c r="I121" s="153">
        <f t="shared" si="1"/>
        <v>21</v>
      </c>
      <c r="J121" s="155">
        <f t="shared" si="2"/>
        <v>56</v>
      </c>
      <c r="K121" s="228">
        <f t="shared" si="3"/>
        <v>8</v>
      </c>
      <c r="M121" s="159">
        <v>0</v>
      </c>
      <c r="N121" s="159">
        <v>0</v>
      </c>
      <c r="P121" s="357"/>
      <c r="Q121" s="249"/>
    </row>
    <row r="122" spans="1:17" ht="21" customHeight="1">
      <c r="A122" s="147">
        <f t="shared" si="11"/>
        <v>82</v>
      </c>
      <c r="B122" s="235" t="s">
        <v>277</v>
      </c>
      <c r="C122" s="227" t="s">
        <v>20</v>
      </c>
      <c r="D122" s="150">
        <v>1</v>
      </c>
      <c r="E122" s="160">
        <v>8</v>
      </c>
      <c r="F122" s="239">
        <v>5.5</v>
      </c>
      <c r="G122" s="153">
        <f t="shared" si="0"/>
        <v>44</v>
      </c>
      <c r="H122" s="154">
        <v>3</v>
      </c>
      <c r="I122" s="153">
        <f t="shared" si="1"/>
        <v>24</v>
      </c>
      <c r="J122" s="155">
        <f t="shared" si="2"/>
        <v>68</v>
      </c>
      <c r="K122" s="228">
        <f t="shared" si="3"/>
        <v>8.5</v>
      </c>
      <c r="M122" s="159">
        <v>0</v>
      </c>
      <c r="N122" s="159">
        <v>0</v>
      </c>
      <c r="P122" s="357"/>
      <c r="Q122" s="249"/>
    </row>
    <row r="123" spans="1:17" ht="21" customHeight="1">
      <c r="A123" s="147">
        <f t="shared" si="11"/>
        <v>83</v>
      </c>
      <c r="B123" s="235" t="s">
        <v>278</v>
      </c>
      <c r="C123" s="227" t="s">
        <v>20</v>
      </c>
      <c r="D123" s="150">
        <v>1</v>
      </c>
      <c r="E123" s="160">
        <v>23</v>
      </c>
      <c r="F123" s="239">
        <v>6</v>
      </c>
      <c r="G123" s="153">
        <f t="shared" si="0"/>
        <v>138</v>
      </c>
      <c r="H123" s="154">
        <v>3</v>
      </c>
      <c r="I123" s="153">
        <f t="shared" si="1"/>
        <v>69</v>
      </c>
      <c r="J123" s="155">
        <f t="shared" si="2"/>
        <v>207</v>
      </c>
      <c r="K123" s="228">
        <f t="shared" si="3"/>
        <v>9</v>
      </c>
      <c r="M123" s="159">
        <v>0</v>
      </c>
      <c r="N123" s="159">
        <v>0</v>
      </c>
      <c r="P123" s="357"/>
      <c r="Q123" s="249"/>
    </row>
    <row r="124" spans="1:17" ht="21" customHeight="1">
      <c r="A124" s="147">
        <f t="shared" si="11"/>
        <v>84</v>
      </c>
      <c r="B124" s="235" t="s">
        <v>279</v>
      </c>
      <c r="C124" s="227" t="s">
        <v>20</v>
      </c>
      <c r="D124" s="150">
        <v>1</v>
      </c>
      <c r="E124" s="160">
        <v>22</v>
      </c>
      <c r="F124" s="239">
        <v>7</v>
      </c>
      <c r="G124" s="153">
        <f t="shared" si="0"/>
        <v>154</v>
      </c>
      <c r="H124" s="154">
        <v>3</v>
      </c>
      <c r="I124" s="153">
        <f t="shared" si="1"/>
        <v>66</v>
      </c>
      <c r="J124" s="155">
        <f t="shared" si="2"/>
        <v>220</v>
      </c>
      <c r="K124" s="228">
        <f t="shared" si="3"/>
        <v>10</v>
      </c>
      <c r="M124" s="159">
        <v>0</v>
      </c>
      <c r="N124" s="159">
        <v>0</v>
      </c>
      <c r="P124" s="357"/>
      <c r="Q124" s="249"/>
    </row>
    <row r="125" spans="1:17" ht="21" customHeight="1">
      <c r="A125" s="147">
        <f t="shared" si="11"/>
        <v>85</v>
      </c>
      <c r="B125" s="235" t="s">
        <v>280</v>
      </c>
      <c r="C125" s="227" t="s">
        <v>20</v>
      </c>
      <c r="D125" s="150">
        <v>1</v>
      </c>
      <c r="E125" s="160">
        <v>14</v>
      </c>
      <c r="F125" s="239">
        <v>8</v>
      </c>
      <c r="G125" s="153">
        <f t="shared" si="0"/>
        <v>112</v>
      </c>
      <c r="H125" s="154">
        <v>3</v>
      </c>
      <c r="I125" s="153">
        <f t="shared" si="1"/>
        <v>42</v>
      </c>
      <c r="J125" s="155">
        <f t="shared" si="2"/>
        <v>154</v>
      </c>
      <c r="K125" s="228">
        <f t="shared" si="3"/>
        <v>11</v>
      </c>
      <c r="M125" s="159">
        <v>0</v>
      </c>
      <c r="N125" s="159">
        <v>0</v>
      </c>
      <c r="P125" s="357"/>
      <c r="Q125" s="249"/>
    </row>
    <row r="126" spans="1:17" ht="21" customHeight="1">
      <c r="A126" s="147">
        <f t="shared" si="11"/>
        <v>86</v>
      </c>
      <c r="B126" s="235" t="s">
        <v>281</v>
      </c>
      <c r="C126" s="227" t="s">
        <v>20</v>
      </c>
      <c r="D126" s="150">
        <v>1</v>
      </c>
      <c r="E126" s="160">
        <v>7</v>
      </c>
      <c r="F126" s="239">
        <v>10</v>
      </c>
      <c r="G126" s="153">
        <f t="shared" si="0"/>
        <v>70</v>
      </c>
      <c r="H126" s="154">
        <v>5</v>
      </c>
      <c r="I126" s="153">
        <f t="shared" si="1"/>
        <v>35</v>
      </c>
      <c r="J126" s="155">
        <f t="shared" si="2"/>
        <v>105</v>
      </c>
      <c r="K126" s="228">
        <f t="shared" si="3"/>
        <v>15</v>
      </c>
      <c r="M126" s="159">
        <v>0</v>
      </c>
      <c r="N126" s="159">
        <v>0</v>
      </c>
      <c r="P126" s="357"/>
      <c r="Q126" s="249"/>
    </row>
    <row r="127" spans="1:17" ht="21" customHeight="1">
      <c r="A127" s="147">
        <f t="shared" si="11"/>
        <v>87</v>
      </c>
      <c r="B127" s="235" t="s">
        <v>282</v>
      </c>
      <c r="C127" s="227" t="s">
        <v>20</v>
      </c>
      <c r="D127" s="150">
        <v>1</v>
      </c>
      <c r="E127" s="160">
        <v>8</v>
      </c>
      <c r="F127" s="239">
        <v>15</v>
      </c>
      <c r="G127" s="153">
        <f t="shared" si="0"/>
        <v>120</v>
      </c>
      <c r="H127" s="154">
        <v>5</v>
      </c>
      <c r="I127" s="153">
        <f t="shared" si="1"/>
        <v>40</v>
      </c>
      <c r="J127" s="155">
        <f t="shared" si="2"/>
        <v>160</v>
      </c>
      <c r="K127" s="228">
        <f t="shared" si="3"/>
        <v>20</v>
      </c>
      <c r="M127" s="159">
        <v>0</v>
      </c>
      <c r="N127" s="159">
        <v>0</v>
      </c>
      <c r="P127" s="357"/>
      <c r="Q127" s="249"/>
    </row>
    <row r="128" spans="1:17" ht="21" customHeight="1">
      <c r="A128" s="147">
        <f t="shared" si="11"/>
        <v>88</v>
      </c>
      <c r="B128" s="231" t="s">
        <v>283</v>
      </c>
      <c r="C128" s="227" t="s">
        <v>20</v>
      </c>
      <c r="D128" s="150">
        <v>1</v>
      </c>
      <c r="E128" s="160">
        <v>7</v>
      </c>
      <c r="F128" s="239">
        <v>18</v>
      </c>
      <c r="G128" s="153">
        <f t="shared" si="0"/>
        <v>126</v>
      </c>
      <c r="H128" s="154">
        <v>5</v>
      </c>
      <c r="I128" s="153">
        <f t="shared" si="1"/>
        <v>35</v>
      </c>
      <c r="J128" s="155">
        <f t="shared" si="2"/>
        <v>161</v>
      </c>
      <c r="K128" s="228">
        <f t="shared" si="3"/>
        <v>23</v>
      </c>
      <c r="M128" s="234">
        <v>0</v>
      </c>
      <c r="N128" s="234">
        <v>0</v>
      </c>
      <c r="P128" s="357"/>
      <c r="Q128" s="249"/>
    </row>
    <row r="129" spans="1:17" ht="21" customHeight="1">
      <c r="A129" s="147">
        <f t="shared" si="11"/>
        <v>89</v>
      </c>
      <c r="B129" s="231" t="s">
        <v>284</v>
      </c>
      <c r="C129" s="227" t="s">
        <v>20</v>
      </c>
      <c r="D129" s="150">
        <v>1</v>
      </c>
      <c r="E129" s="160">
        <v>28</v>
      </c>
      <c r="F129" s="239">
        <v>20</v>
      </c>
      <c r="G129" s="153">
        <f t="shared" si="0"/>
        <v>560</v>
      </c>
      <c r="H129" s="154">
        <v>8</v>
      </c>
      <c r="I129" s="153">
        <f t="shared" si="1"/>
        <v>224</v>
      </c>
      <c r="J129" s="155">
        <f t="shared" si="2"/>
        <v>784</v>
      </c>
      <c r="K129" s="228">
        <f t="shared" si="3"/>
        <v>28</v>
      </c>
      <c r="M129" s="234">
        <v>0</v>
      </c>
      <c r="N129" s="234">
        <v>0</v>
      </c>
      <c r="P129" s="357"/>
      <c r="Q129" s="249"/>
    </row>
    <row r="130" spans="1:17" ht="21" customHeight="1">
      <c r="A130" s="147">
        <f t="shared" si="11"/>
        <v>90</v>
      </c>
      <c r="B130" s="231" t="s">
        <v>285</v>
      </c>
      <c r="C130" s="227" t="s">
        <v>20</v>
      </c>
      <c r="D130" s="150">
        <v>1</v>
      </c>
      <c r="E130" s="150">
        <v>1</v>
      </c>
      <c r="F130" s="152">
        <v>100</v>
      </c>
      <c r="G130" s="153">
        <v>120</v>
      </c>
      <c r="H130" s="154">
        <v>30</v>
      </c>
      <c r="I130" s="153">
        <f t="shared" si="1"/>
        <v>30</v>
      </c>
      <c r="J130" s="155">
        <f t="shared" si="2"/>
        <v>150</v>
      </c>
      <c r="K130" s="228">
        <f t="shared" si="3"/>
        <v>150</v>
      </c>
      <c r="M130" s="234">
        <v>0</v>
      </c>
      <c r="N130" s="234">
        <v>0</v>
      </c>
      <c r="P130" s="357" t="s">
        <v>704</v>
      </c>
      <c r="Q130" s="229"/>
    </row>
    <row r="131" spans="1:17" ht="21" customHeight="1">
      <c r="A131" s="147">
        <f t="shared" si="11"/>
        <v>91</v>
      </c>
      <c r="B131" s="231" t="s">
        <v>286</v>
      </c>
      <c r="C131" s="227" t="s">
        <v>20</v>
      </c>
      <c r="D131" s="150">
        <v>1</v>
      </c>
      <c r="E131" s="150">
        <v>1</v>
      </c>
      <c r="F131" s="152">
        <v>350</v>
      </c>
      <c r="G131" s="153">
        <f t="shared" si="0"/>
        <v>350</v>
      </c>
      <c r="H131" s="154">
        <v>8</v>
      </c>
      <c r="I131" s="153">
        <f t="shared" si="1"/>
        <v>8</v>
      </c>
      <c r="J131" s="155">
        <f t="shared" si="2"/>
        <v>358</v>
      </c>
      <c r="K131" s="228">
        <f t="shared" si="3"/>
        <v>358</v>
      </c>
      <c r="M131" s="234">
        <v>0</v>
      </c>
      <c r="N131" s="234">
        <v>0</v>
      </c>
      <c r="P131" s="357" t="s">
        <v>704</v>
      </c>
      <c r="Q131" s="229"/>
    </row>
    <row r="132" spans="1:17" ht="21" customHeight="1">
      <c r="A132" s="147">
        <f t="shared" si="11"/>
        <v>92</v>
      </c>
      <c r="B132" s="231" t="s">
        <v>287</v>
      </c>
      <c r="C132" s="227" t="s">
        <v>20</v>
      </c>
      <c r="D132" s="150">
        <v>1</v>
      </c>
      <c r="E132" s="160">
        <v>3</v>
      </c>
      <c r="F132" s="239">
        <v>30</v>
      </c>
      <c r="G132" s="153">
        <f t="shared" si="0"/>
        <v>90</v>
      </c>
      <c r="H132" s="154">
        <v>5</v>
      </c>
      <c r="I132" s="153">
        <f t="shared" si="1"/>
        <v>15</v>
      </c>
      <c r="J132" s="155">
        <f t="shared" si="2"/>
        <v>105</v>
      </c>
      <c r="K132" s="228">
        <f t="shared" si="3"/>
        <v>35</v>
      </c>
      <c r="M132" s="234">
        <v>0</v>
      </c>
      <c r="N132" s="234">
        <v>0</v>
      </c>
      <c r="P132" s="357" t="s">
        <v>704</v>
      </c>
      <c r="Q132" s="249"/>
    </row>
    <row r="133" spans="1:17" ht="21" customHeight="1">
      <c r="A133" s="147">
        <f t="shared" si="11"/>
        <v>93</v>
      </c>
      <c r="B133" s="235" t="s">
        <v>288</v>
      </c>
      <c r="C133" s="227" t="s">
        <v>20</v>
      </c>
      <c r="D133" s="150">
        <v>1</v>
      </c>
      <c r="E133" s="160">
        <v>3</v>
      </c>
      <c r="F133" s="239">
        <v>40</v>
      </c>
      <c r="G133" s="153">
        <f t="shared" si="0"/>
        <v>120</v>
      </c>
      <c r="H133" s="154">
        <v>5</v>
      </c>
      <c r="I133" s="153">
        <f t="shared" si="1"/>
        <v>15</v>
      </c>
      <c r="J133" s="155">
        <f t="shared" si="2"/>
        <v>135</v>
      </c>
      <c r="K133" s="228">
        <f t="shared" si="3"/>
        <v>45</v>
      </c>
      <c r="M133" s="234">
        <v>0</v>
      </c>
      <c r="N133" s="234">
        <v>0</v>
      </c>
      <c r="P133" s="357" t="s">
        <v>704</v>
      </c>
      <c r="Q133" s="249"/>
    </row>
    <row r="134" spans="1:17" ht="21" customHeight="1">
      <c r="A134" s="147">
        <f t="shared" si="11"/>
        <v>94</v>
      </c>
      <c r="B134" s="235" t="s">
        <v>289</v>
      </c>
      <c r="C134" s="227" t="s">
        <v>20</v>
      </c>
      <c r="D134" s="150">
        <v>1</v>
      </c>
      <c r="E134" s="160">
        <v>6</v>
      </c>
      <c r="F134" s="239">
        <v>50</v>
      </c>
      <c r="G134" s="153">
        <f t="shared" si="0"/>
        <v>300</v>
      </c>
      <c r="H134" s="154">
        <v>5</v>
      </c>
      <c r="I134" s="153">
        <f t="shared" si="1"/>
        <v>30</v>
      </c>
      <c r="J134" s="155">
        <f t="shared" si="2"/>
        <v>330</v>
      </c>
      <c r="K134" s="228">
        <f t="shared" si="3"/>
        <v>55</v>
      </c>
      <c r="M134" s="234">
        <v>0</v>
      </c>
      <c r="N134" s="234">
        <v>0</v>
      </c>
      <c r="P134" s="357" t="s">
        <v>704</v>
      </c>
      <c r="Q134" s="249"/>
    </row>
    <row r="135" spans="1:17" ht="21" customHeight="1">
      <c r="A135" s="147">
        <f t="shared" si="11"/>
        <v>95</v>
      </c>
      <c r="B135" s="235" t="s">
        <v>290</v>
      </c>
      <c r="C135" s="227" t="s">
        <v>20</v>
      </c>
      <c r="D135" s="150">
        <v>1</v>
      </c>
      <c r="E135" s="160">
        <v>7</v>
      </c>
      <c r="F135" s="239">
        <v>55</v>
      </c>
      <c r="G135" s="153">
        <f t="shared" si="0"/>
        <v>385</v>
      </c>
      <c r="H135" s="154">
        <v>5</v>
      </c>
      <c r="I135" s="153">
        <f t="shared" si="1"/>
        <v>35</v>
      </c>
      <c r="J135" s="155">
        <f t="shared" si="2"/>
        <v>420</v>
      </c>
      <c r="K135" s="228">
        <f t="shared" si="3"/>
        <v>60</v>
      </c>
      <c r="M135" s="234">
        <v>0</v>
      </c>
      <c r="N135" s="234">
        <v>0</v>
      </c>
      <c r="P135" s="357" t="s">
        <v>704</v>
      </c>
      <c r="Q135" s="249"/>
    </row>
    <row r="136" spans="1:17" ht="21" customHeight="1">
      <c r="A136" s="147">
        <f t="shared" si="11"/>
        <v>96</v>
      </c>
      <c r="B136" s="235" t="s">
        <v>291</v>
      </c>
      <c r="C136" s="227" t="s">
        <v>20</v>
      </c>
      <c r="D136" s="150">
        <v>1</v>
      </c>
      <c r="E136" s="160">
        <v>2</v>
      </c>
      <c r="F136" s="239">
        <v>65</v>
      </c>
      <c r="G136" s="153">
        <f t="shared" si="0"/>
        <v>130</v>
      </c>
      <c r="H136" s="154">
        <v>5</v>
      </c>
      <c r="I136" s="153">
        <f t="shared" si="1"/>
        <v>10</v>
      </c>
      <c r="J136" s="155">
        <f t="shared" si="2"/>
        <v>140</v>
      </c>
      <c r="K136" s="228">
        <f t="shared" si="3"/>
        <v>70</v>
      </c>
      <c r="M136" s="234">
        <v>0</v>
      </c>
      <c r="N136" s="234">
        <v>0</v>
      </c>
      <c r="P136" s="357" t="s">
        <v>704</v>
      </c>
      <c r="Q136" s="249"/>
    </row>
    <row r="137" spans="1:17" ht="21" customHeight="1">
      <c r="A137" s="147">
        <f t="shared" si="11"/>
        <v>97</v>
      </c>
      <c r="B137" s="235" t="s">
        <v>292</v>
      </c>
      <c r="C137" s="227" t="s">
        <v>20</v>
      </c>
      <c r="D137" s="150">
        <v>1</v>
      </c>
      <c r="E137" s="160">
        <v>3</v>
      </c>
      <c r="F137" s="239">
        <v>80</v>
      </c>
      <c r="G137" s="153">
        <f t="shared" si="0"/>
        <v>240</v>
      </c>
      <c r="H137" s="154">
        <v>5</v>
      </c>
      <c r="I137" s="153">
        <f t="shared" si="1"/>
        <v>15</v>
      </c>
      <c r="J137" s="155">
        <f t="shared" si="2"/>
        <v>255</v>
      </c>
      <c r="K137" s="228">
        <f t="shared" si="3"/>
        <v>85</v>
      </c>
      <c r="M137" s="159">
        <v>0</v>
      </c>
      <c r="N137" s="159">
        <v>0</v>
      </c>
      <c r="P137" s="357" t="s">
        <v>704</v>
      </c>
      <c r="Q137" s="249"/>
    </row>
    <row r="138" spans="1:17" ht="21" customHeight="1">
      <c r="A138" s="147">
        <f t="shared" si="11"/>
        <v>98</v>
      </c>
      <c r="B138" s="235" t="s">
        <v>293</v>
      </c>
      <c r="C138" s="227" t="s">
        <v>20</v>
      </c>
      <c r="D138" s="150">
        <v>1</v>
      </c>
      <c r="E138" s="160">
        <v>4</v>
      </c>
      <c r="F138" s="239">
        <v>110</v>
      </c>
      <c r="G138" s="153">
        <f t="shared" si="0"/>
        <v>440</v>
      </c>
      <c r="H138" s="154">
        <v>5</v>
      </c>
      <c r="I138" s="153">
        <f t="shared" si="1"/>
        <v>20</v>
      </c>
      <c r="J138" s="155">
        <f t="shared" si="2"/>
        <v>460</v>
      </c>
      <c r="K138" s="228">
        <f t="shared" si="3"/>
        <v>115</v>
      </c>
      <c r="M138" s="159">
        <v>0</v>
      </c>
      <c r="N138" s="159">
        <v>0</v>
      </c>
      <c r="P138" s="357" t="s">
        <v>704</v>
      </c>
      <c r="Q138" s="249"/>
    </row>
    <row r="139" spans="1:17" ht="21" customHeight="1">
      <c r="A139" s="147">
        <f t="shared" si="11"/>
        <v>99</v>
      </c>
      <c r="B139" s="235" t="s">
        <v>294</v>
      </c>
      <c r="C139" s="227" t="s">
        <v>20</v>
      </c>
      <c r="D139" s="150">
        <v>1</v>
      </c>
      <c r="E139" s="160">
        <v>7</v>
      </c>
      <c r="F139" s="239">
        <v>130</v>
      </c>
      <c r="G139" s="153">
        <f t="shared" si="0"/>
        <v>910</v>
      </c>
      <c r="H139" s="154">
        <v>5</v>
      </c>
      <c r="I139" s="153">
        <f t="shared" si="1"/>
        <v>35</v>
      </c>
      <c r="J139" s="155">
        <f t="shared" si="2"/>
        <v>945</v>
      </c>
      <c r="K139" s="228">
        <f t="shared" si="3"/>
        <v>135</v>
      </c>
      <c r="M139" s="234">
        <v>0</v>
      </c>
      <c r="N139" s="159">
        <v>0</v>
      </c>
      <c r="P139" s="357" t="s">
        <v>704</v>
      </c>
      <c r="Q139" s="249"/>
    </row>
    <row r="140" spans="1:17" ht="21" customHeight="1">
      <c r="A140" s="147">
        <f t="shared" si="11"/>
        <v>100</v>
      </c>
      <c r="B140" s="235" t="s">
        <v>295</v>
      </c>
      <c r="C140" s="227" t="s">
        <v>20</v>
      </c>
      <c r="D140" s="150">
        <v>1</v>
      </c>
      <c r="E140" s="160">
        <v>8</v>
      </c>
      <c r="F140" s="239">
        <v>160</v>
      </c>
      <c r="G140" s="153">
        <f t="shared" si="0"/>
        <v>1280</v>
      </c>
      <c r="H140" s="154">
        <v>10</v>
      </c>
      <c r="I140" s="153">
        <f t="shared" si="1"/>
        <v>80</v>
      </c>
      <c r="J140" s="155">
        <f t="shared" si="2"/>
        <v>1360</v>
      </c>
      <c r="K140" s="228">
        <f t="shared" si="3"/>
        <v>170</v>
      </c>
      <c r="M140" s="234">
        <v>0</v>
      </c>
      <c r="N140" s="234">
        <v>0</v>
      </c>
      <c r="P140" s="357" t="s">
        <v>704</v>
      </c>
      <c r="Q140" s="249"/>
    </row>
    <row r="141" spans="1:17" ht="21" customHeight="1">
      <c r="A141" s="147">
        <f t="shared" si="11"/>
        <v>101</v>
      </c>
      <c r="B141" s="235" t="s">
        <v>296</v>
      </c>
      <c r="C141" s="227" t="s">
        <v>20</v>
      </c>
      <c r="D141" s="150">
        <v>1</v>
      </c>
      <c r="E141" s="160">
        <v>2</v>
      </c>
      <c r="F141" s="239">
        <v>185</v>
      </c>
      <c r="G141" s="153">
        <f t="shared" si="0"/>
        <v>370</v>
      </c>
      <c r="H141" s="154">
        <v>10</v>
      </c>
      <c r="I141" s="153">
        <f t="shared" si="1"/>
        <v>20</v>
      </c>
      <c r="J141" s="155">
        <f t="shared" si="2"/>
        <v>390</v>
      </c>
      <c r="K141" s="228">
        <f t="shared" si="3"/>
        <v>195</v>
      </c>
      <c r="M141" s="234">
        <v>0</v>
      </c>
      <c r="N141" s="234">
        <v>0</v>
      </c>
      <c r="P141" s="357" t="s">
        <v>704</v>
      </c>
      <c r="Q141" s="249"/>
    </row>
    <row r="142" spans="1:17" ht="21" customHeight="1">
      <c r="A142" s="147">
        <f t="shared" si="11"/>
        <v>102</v>
      </c>
      <c r="B142" s="235" t="s">
        <v>297</v>
      </c>
      <c r="C142" s="227" t="s">
        <v>260</v>
      </c>
      <c r="D142" s="150">
        <v>1</v>
      </c>
      <c r="E142" s="150">
        <v>140</v>
      </c>
      <c r="F142" s="152">
        <v>3.5</v>
      </c>
      <c r="G142" s="153">
        <f t="shared" si="0"/>
        <v>490</v>
      </c>
      <c r="H142" s="154">
        <v>2</v>
      </c>
      <c r="I142" s="153">
        <f t="shared" si="1"/>
        <v>280</v>
      </c>
      <c r="J142" s="155">
        <f t="shared" si="2"/>
        <v>770</v>
      </c>
      <c r="K142" s="228">
        <f t="shared" si="3"/>
        <v>5.5</v>
      </c>
      <c r="M142" s="159">
        <v>0</v>
      </c>
      <c r="N142" s="159">
        <v>0</v>
      </c>
      <c r="P142" s="357" t="s">
        <v>700</v>
      </c>
      <c r="Q142" s="229"/>
    </row>
    <row r="143" spans="1:17" ht="21" customHeight="1">
      <c r="A143" s="147">
        <f t="shared" si="11"/>
        <v>103</v>
      </c>
      <c r="B143" s="235" t="s">
        <v>298</v>
      </c>
      <c r="C143" s="227" t="s">
        <v>622</v>
      </c>
      <c r="D143" s="150">
        <v>1</v>
      </c>
      <c r="E143" s="150">
        <v>100</v>
      </c>
      <c r="F143" s="152">
        <v>7.5</v>
      </c>
      <c r="G143" s="153">
        <f t="shared" si="0"/>
        <v>750</v>
      </c>
      <c r="H143" s="154">
        <v>5</v>
      </c>
      <c r="I143" s="153">
        <f t="shared" si="1"/>
        <v>500</v>
      </c>
      <c r="J143" s="155">
        <f t="shared" si="2"/>
        <v>1250</v>
      </c>
      <c r="K143" s="228">
        <f t="shared" si="3"/>
        <v>12.5</v>
      </c>
      <c r="M143" s="234">
        <v>0</v>
      </c>
      <c r="N143" s="234">
        <v>0</v>
      </c>
      <c r="P143" s="358" t="s">
        <v>715</v>
      </c>
      <c r="Q143" s="229"/>
    </row>
    <row r="144" spans="1:17" ht="15.75" customHeight="1" thickBot="1">
      <c r="B144" s="250"/>
      <c r="F144" s="171"/>
      <c r="G144" s="251">
        <f>SUM(G14:G143)</f>
        <v>177283.5</v>
      </c>
      <c r="H144" s="173"/>
      <c r="I144" s="251">
        <f>SUM(I14:I143)</f>
        <v>43567</v>
      </c>
      <c r="J144" s="252"/>
      <c r="M144" s="254"/>
      <c r="N144" s="254"/>
      <c r="P144" s="366"/>
      <c r="Q144" s="254"/>
    </row>
    <row r="145" spans="2:17" ht="16.5" customHeight="1" thickBot="1">
      <c r="B145" s="250"/>
      <c r="F145" s="177"/>
      <c r="G145" s="178" t="s">
        <v>185</v>
      </c>
      <c r="H145" s="255">
        <v>0.01</v>
      </c>
      <c r="I145" s="180"/>
      <c r="J145" s="181">
        <f>H145*G144</f>
        <v>1772.835</v>
      </c>
      <c r="M145" s="254"/>
      <c r="N145" s="254"/>
      <c r="P145" s="366"/>
      <c r="Q145" s="254"/>
    </row>
    <row r="146" spans="2:17" ht="16.5" customHeight="1" thickBot="1">
      <c r="F146" s="171"/>
      <c r="G146" s="182"/>
      <c r="H146" s="173"/>
      <c r="I146" s="182"/>
      <c r="J146" s="184"/>
      <c r="M146" s="254"/>
      <c r="N146" s="254"/>
      <c r="P146" s="366"/>
      <c r="Q146" s="254"/>
    </row>
    <row r="147" spans="2:17" ht="16.5" customHeight="1" thickBot="1">
      <c r="F147" s="177"/>
      <c r="G147" s="180" t="s">
        <v>186</v>
      </c>
      <c r="H147" s="257"/>
      <c r="I147" s="180"/>
      <c r="J147" s="181">
        <f>SUM(J14:J145)</f>
        <v>222623.33499999999</v>
      </c>
      <c r="M147" s="254"/>
      <c r="N147" s="254"/>
      <c r="P147" s="366"/>
      <c r="Q147" s="254"/>
    </row>
    <row r="148" spans="2:17" ht="16.5" customHeight="1" thickBot="1">
      <c r="F148" s="185"/>
      <c r="G148" s="186"/>
      <c r="H148" s="258"/>
      <c r="I148" s="186"/>
      <c r="J148" s="188"/>
      <c r="M148" s="254"/>
      <c r="N148" s="254"/>
      <c r="P148" s="366"/>
      <c r="Q148" s="254"/>
    </row>
    <row r="149" spans="2:17" ht="16.5" customHeight="1">
      <c r="F149" s="189"/>
      <c r="G149" s="190" t="s">
        <v>187</v>
      </c>
      <c r="H149" s="259">
        <v>0.08</v>
      </c>
      <c r="I149" s="192"/>
      <c r="J149" s="193">
        <f>J147*H149</f>
        <v>17809.8668</v>
      </c>
      <c r="M149" s="254"/>
      <c r="N149" s="254"/>
      <c r="P149" s="366"/>
      <c r="Q149" s="254"/>
    </row>
    <row r="150" spans="2:17" ht="16.5" customHeight="1" thickBot="1">
      <c r="F150" s="194"/>
      <c r="G150" s="195" t="s">
        <v>188</v>
      </c>
      <c r="H150" s="260"/>
      <c r="I150" s="197"/>
      <c r="J150" s="198">
        <f>J147+J149</f>
        <v>240433.20179999998</v>
      </c>
      <c r="M150" s="254"/>
      <c r="N150" s="254"/>
      <c r="P150" s="366"/>
      <c r="Q150" s="254"/>
    </row>
    <row r="151" spans="2:17" ht="16.5" customHeight="1" thickBot="1">
      <c r="F151" s="199"/>
      <c r="G151" s="200"/>
      <c r="H151" s="261"/>
      <c r="I151" s="202"/>
      <c r="J151" s="203"/>
      <c r="M151" s="254"/>
      <c r="N151" s="254"/>
      <c r="P151" s="366"/>
      <c r="Q151" s="254"/>
    </row>
    <row r="152" spans="2:17" ht="16.5" customHeight="1">
      <c r="F152" s="204"/>
      <c r="G152" s="190" t="s">
        <v>189</v>
      </c>
      <c r="H152" s="259">
        <v>0.1</v>
      </c>
      <c r="I152" s="192"/>
      <c r="J152" s="193">
        <f>J150*H152</f>
        <v>24043.320179999999</v>
      </c>
      <c r="M152" s="254"/>
      <c r="N152" s="254"/>
      <c r="P152" s="366"/>
      <c r="Q152" s="254"/>
    </row>
    <row r="153" spans="2:17" ht="16.5" customHeight="1" thickBot="1">
      <c r="F153" s="194"/>
      <c r="G153" s="195" t="s">
        <v>188</v>
      </c>
      <c r="H153" s="262"/>
      <c r="I153" s="197"/>
      <c r="J153" s="198">
        <f>J150+J152</f>
        <v>264476.52197999996</v>
      </c>
      <c r="M153" s="254"/>
      <c r="N153" s="254"/>
      <c r="P153" s="366"/>
      <c r="Q153" s="254"/>
    </row>
    <row r="154" spans="2:17" ht="16.5" customHeight="1" thickBot="1">
      <c r="F154" s="199"/>
      <c r="G154" s="200"/>
      <c r="H154" s="263"/>
      <c r="I154" s="202"/>
      <c r="J154" s="203"/>
      <c r="M154" s="254"/>
      <c r="N154" s="254"/>
      <c r="P154" s="366"/>
      <c r="Q154" s="254"/>
    </row>
    <row r="155" spans="2:17" ht="16.5" customHeight="1">
      <c r="F155" s="204"/>
      <c r="G155" s="205" t="s">
        <v>190</v>
      </c>
      <c r="H155" s="259">
        <v>0.18</v>
      </c>
      <c r="I155" s="192"/>
      <c r="J155" s="206">
        <f>J153*H155</f>
        <v>47605.773956399993</v>
      </c>
      <c r="M155" s="254"/>
      <c r="N155" s="254"/>
      <c r="P155" s="366"/>
      <c r="Q155" s="254"/>
    </row>
    <row r="156" spans="2:17" ht="16.5" customHeight="1" thickBot="1">
      <c r="F156" s="194"/>
      <c r="G156" s="207" t="s">
        <v>191</v>
      </c>
      <c r="H156" s="260" t="s">
        <v>11</v>
      </c>
      <c r="I156" s="209"/>
      <c r="J156" s="210">
        <f>J153+J155</f>
        <v>312082.29593639995</v>
      </c>
      <c r="M156" s="254"/>
      <c r="N156" s="254"/>
      <c r="P156" s="366"/>
      <c r="Q156" s="254"/>
    </row>
    <row r="157" spans="2:17" ht="16.5" customHeight="1">
      <c r="M157" s="254"/>
      <c r="N157" s="254"/>
    </row>
    <row r="158" spans="2:17">
      <c r="M158" s="254"/>
      <c r="N158" s="254"/>
    </row>
    <row r="159" spans="2:17">
      <c r="M159" s="254"/>
      <c r="N159" s="254"/>
    </row>
    <row r="160" spans="2:17">
      <c r="M160" s="254"/>
      <c r="N160" s="254"/>
    </row>
  </sheetData>
  <autoFilter ref="A13:Q145"/>
  <mergeCells count="22">
    <mergeCell ref="A11:K11"/>
    <mergeCell ref="A12:K12"/>
    <mergeCell ref="M12:N12"/>
    <mergeCell ref="P12:Q12"/>
    <mergeCell ref="Q7:Q8"/>
    <mergeCell ref="H7:I7"/>
    <mergeCell ref="J7:J8"/>
    <mergeCell ref="K7:K8"/>
    <mergeCell ref="M7:M8"/>
    <mergeCell ref="N7:N8"/>
    <mergeCell ref="P7:P8"/>
    <mergeCell ref="A6:F6"/>
    <mergeCell ref="A7:A8"/>
    <mergeCell ref="C7:C8"/>
    <mergeCell ref="D7:E7"/>
    <mergeCell ref="F7:G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93"/>
  <sheetViews>
    <sheetView showGridLines="0" zoomScale="88" zoomScaleNormal="88" workbookViewId="0">
      <pane ySplit="10" topLeftCell="A50" activePane="bottomLeft" state="frozen"/>
      <selection activeCell="O300" sqref="O300"/>
      <selection pane="bottomLeft" activeCell="G54" sqref="G54"/>
    </sheetView>
  </sheetViews>
  <sheetFormatPr defaultColWidth="9" defaultRowHeight="12.75"/>
  <cols>
    <col min="1" max="1" width="5.25" style="214" customWidth="1"/>
    <col min="2" max="2" width="57.75" style="256" customWidth="1"/>
    <col min="3" max="3" width="7.5" style="214" bestFit="1" customWidth="1"/>
    <col min="4" max="4" width="7.25" style="214" customWidth="1"/>
    <col min="5" max="5" width="10.625" style="214" customWidth="1"/>
    <col min="6" max="6" width="11.25" style="214" bestFit="1" customWidth="1"/>
    <col min="7" max="7" width="11.5" style="214" customWidth="1"/>
    <col min="8" max="8" width="12.625" style="214" bestFit="1" customWidth="1"/>
    <col min="9" max="9" width="15" style="214" bestFit="1" customWidth="1"/>
    <col min="10" max="10" width="12.625" style="214" bestFit="1" customWidth="1"/>
    <col min="11" max="11" width="14.25" style="253" bestFit="1" customWidth="1"/>
    <col min="12" max="12" width="2.75" style="214" customWidth="1"/>
    <col min="13" max="13" width="16.25" style="214" hidden="1" customWidth="1"/>
    <col min="14" max="14" width="14.375" style="214" hidden="1" customWidth="1"/>
    <col min="15" max="15" width="2.75" style="214" customWidth="1"/>
    <col min="16" max="16" width="13.875" style="214" customWidth="1"/>
    <col min="17" max="17" width="21.75" style="214" customWidth="1"/>
    <col min="18" max="18" width="7.25" style="214" customWidth="1"/>
    <col min="19" max="19" width="7.25" style="214" bestFit="1" customWidth="1"/>
    <col min="20" max="20" width="6.625" style="214" customWidth="1"/>
    <col min="21" max="21" width="6.75" style="214" customWidth="1"/>
    <col min="22" max="16384" width="9" style="214"/>
  </cols>
  <sheetData>
    <row r="1" spans="1:19" ht="13.5" thickBot="1">
      <c r="A1" s="212"/>
      <c r="B1" s="563"/>
      <c r="C1" s="563"/>
      <c r="D1" s="563"/>
      <c r="E1" s="82"/>
      <c r="F1" s="81"/>
      <c r="G1" s="82"/>
      <c r="H1" s="83"/>
      <c r="I1" s="84"/>
      <c r="J1" s="83"/>
      <c r="K1" s="213"/>
      <c r="M1" s="87"/>
      <c r="N1" s="87"/>
    </row>
    <row r="2" spans="1:19" ht="13.5" thickBot="1">
      <c r="A2" s="536" t="s">
        <v>628</v>
      </c>
      <c r="B2" s="564"/>
      <c r="C2" s="88"/>
      <c r="D2" s="81"/>
      <c r="E2" s="82"/>
      <c r="F2" s="81"/>
      <c r="G2" s="90"/>
      <c r="H2" s="538" t="s">
        <v>9</v>
      </c>
      <c r="I2" s="539"/>
      <c r="J2" s="540"/>
      <c r="K2" s="215"/>
      <c r="M2" s="87"/>
      <c r="N2" s="92"/>
    </row>
    <row r="3" spans="1:19" ht="16.5" customHeight="1" thickBot="1">
      <c r="A3" s="565"/>
      <c r="B3" s="565"/>
      <c r="C3" s="565"/>
      <c r="D3" s="565"/>
      <c r="E3" s="565"/>
      <c r="F3" s="565"/>
      <c r="G3" s="216"/>
      <c r="H3" s="94" t="s">
        <v>11</v>
      </c>
      <c r="I3" s="95" t="s">
        <v>10</v>
      </c>
      <c r="J3" s="96" t="s">
        <v>12</v>
      </c>
      <c r="K3" s="215"/>
      <c r="M3" s="87"/>
      <c r="N3" s="92"/>
    </row>
    <row r="4" spans="1:19" ht="13.5" thickBot="1">
      <c r="A4" s="565"/>
      <c r="B4" s="565"/>
      <c r="C4" s="565"/>
      <c r="D4" s="565"/>
      <c r="E4" s="565"/>
      <c r="F4" s="565"/>
      <c r="G4" s="93"/>
      <c r="H4" s="97">
        <f>J89</f>
        <v>312432.35220648005</v>
      </c>
      <c r="I4" s="98">
        <f>H4*J4</f>
        <v>765459.26290587615</v>
      </c>
      <c r="J4" s="99">
        <f>'2. ვენტილაცია'!J4</f>
        <v>2.4500000000000002</v>
      </c>
      <c r="K4" s="215"/>
      <c r="M4" s="87"/>
      <c r="N4" s="92"/>
    </row>
    <row r="5" spans="1:19">
      <c r="A5" s="534"/>
      <c r="B5" s="534"/>
      <c r="C5" s="534"/>
      <c r="D5" s="534"/>
      <c r="E5" s="534"/>
      <c r="F5" s="534"/>
      <c r="G5" s="100"/>
      <c r="H5" s="101"/>
      <c r="I5" s="102"/>
      <c r="J5" s="103"/>
      <c r="K5" s="215"/>
      <c r="M5" s="87"/>
      <c r="N5" s="92"/>
    </row>
    <row r="6" spans="1:19" ht="13.5" thickBot="1">
      <c r="A6" s="566"/>
      <c r="B6" s="566"/>
      <c r="C6" s="567"/>
      <c r="D6" s="567"/>
      <c r="E6" s="567"/>
      <c r="F6" s="566"/>
      <c r="G6" s="104"/>
      <c r="H6" s="88"/>
      <c r="I6" s="82"/>
      <c r="J6" s="105"/>
      <c r="K6" s="217"/>
      <c r="M6" s="107"/>
      <c r="N6" s="107"/>
    </row>
    <row r="7" spans="1:19" ht="15.75" customHeight="1" thickBot="1">
      <c r="A7" s="550" t="s">
        <v>592</v>
      </c>
      <c r="B7" s="108" t="s">
        <v>31</v>
      </c>
      <c r="C7" s="552" t="s">
        <v>32</v>
      </c>
      <c r="D7" s="554" t="s">
        <v>33</v>
      </c>
      <c r="E7" s="555"/>
      <c r="F7" s="556" t="s">
        <v>34</v>
      </c>
      <c r="G7" s="557"/>
      <c r="H7" s="558" t="s">
        <v>35</v>
      </c>
      <c r="I7" s="557"/>
      <c r="J7" s="559" t="s">
        <v>36</v>
      </c>
      <c r="K7" s="561" t="s">
        <v>37</v>
      </c>
      <c r="M7" s="544" t="s">
        <v>38</v>
      </c>
      <c r="N7" s="544" t="s">
        <v>39</v>
      </c>
      <c r="P7" s="546" t="s">
        <v>40</v>
      </c>
      <c r="Q7" s="544" t="s">
        <v>41</v>
      </c>
    </row>
    <row r="8" spans="1:19" ht="39" thickBot="1">
      <c r="A8" s="551"/>
      <c r="B8" s="109"/>
      <c r="C8" s="553"/>
      <c r="D8" s="110" t="s">
        <v>42</v>
      </c>
      <c r="E8" s="111" t="s">
        <v>43</v>
      </c>
      <c r="F8" s="112" t="s">
        <v>44</v>
      </c>
      <c r="G8" s="113" t="s">
        <v>43</v>
      </c>
      <c r="H8" s="114" t="s">
        <v>44</v>
      </c>
      <c r="I8" s="113" t="s">
        <v>43</v>
      </c>
      <c r="J8" s="560"/>
      <c r="K8" s="562"/>
      <c r="M8" s="545"/>
      <c r="N8" s="545"/>
      <c r="P8" s="547"/>
      <c r="Q8" s="545"/>
    </row>
    <row r="9" spans="1:19" ht="19.5" customHeight="1" thickBot="1">
      <c r="A9" s="115" t="s">
        <v>0</v>
      </c>
      <c r="B9" s="116" t="s">
        <v>1</v>
      </c>
      <c r="C9" s="117" t="s">
        <v>2</v>
      </c>
      <c r="D9" s="118" t="s">
        <v>13</v>
      </c>
      <c r="E9" s="119" t="s">
        <v>3</v>
      </c>
      <c r="F9" s="120" t="s">
        <v>4</v>
      </c>
      <c r="G9" s="120" t="s">
        <v>5</v>
      </c>
      <c r="H9" s="121" t="s">
        <v>6</v>
      </c>
      <c r="I9" s="120" t="s">
        <v>7</v>
      </c>
      <c r="J9" s="122" t="s">
        <v>8</v>
      </c>
      <c r="K9" s="123" t="s">
        <v>15</v>
      </c>
      <c r="M9" s="121" t="s">
        <v>14</v>
      </c>
      <c r="N9" s="122" t="s">
        <v>16</v>
      </c>
      <c r="P9" s="124" t="s">
        <v>45</v>
      </c>
      <c r="Q9" s="125" t="s">
        <v>46</v>
      </c>
    </row>
    <row r="10" spans="1:19" ht="19.5" customHeight="1">
      <c r="A10" s="218"/>
      <c r="B10" s="219"/>
      <c r="C10" s="220"/>
      <c r="D10" s="221"/>
      <c r="E10" s="222"/>
      <c r="F10" s="223"/>
      <c r="G10" s="223"/>
      <c r="H10" s="224"/>
      <c r="I10" s="223"/>
      <c r="J10" s="223"/>
      <c r="K10" s="225"/>
      <c r="M10" s="264"/>
      <c r="N10" s="264"/>
      <c r="P10" s="265"/>
      <c r="Q10" s="266"/>
    </row>
    <row r="11" spans="1:19" ht="13.5" thickBot="1">
      <c r="A11" s="568"/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M11" s="267"/>
      <c r="N11" s="267"/>
      <c r="P11" s="267"/>
      <c r="Q11" s="267"/>
    </row>
    <row r="12" spans="1:19" s="72" customFormat="1" ht="23.25" customHeight="1">
      <c r="A12" s="576"/>
      <c r="B12" s="577"/>
      <c r="C12" s="577"/>
      <c r="D12" s="70"/>
      <c r="E12" s="70"/>
      <c r="F12" s="70"/>
      <c r="G12" s="70"/>
      <c r="H12" s="70"/>
      <c r="I12" s="70"/>
      <c r="J12" s="70"/>
      <c r="K12" s="71"/>
    </row>
    <row r="13" spans="1:19" ht="23.25" customHeight="1">
      <c r="A13" s="147">
        <v>1</v>
      </c>
      <c r="B13" s="275" t="s">
        <v>629</v>
      </c>
      <c r="C13" s="227" t="s">
        <v>299</v>
      </c>
      <c r="D13" s="150">
        <v>1</v>
      </c>
      <c r="E13" s="150">
        <v>5</v>
      </c>
      <c r="F13" s="152">
        <v>12350</v>
      </c>
      <c r="G13" s="153">
        <f>F13*E13</f>
        <v>61750</v>
      </c>
      <c r="H13" s="154">
        <v>1250</v>
      </c>
      <c r="I13" s="153">
        <f t="shared" ref="I13:I76" si="0">H13*E13</f>
        <v>6250</v>
      </c>
      <c r="J13" s="155">
        <f t="shared" ref="J13:J76" si="1">G13+I13</f>
        <v>68000</v>
      </c>
      <c r="K13" s="228">
        <f>J13/E13</f>
        <v>13600</v>
      </c>
      <c r="L13" s="72"/>
      <c r="M13" s="234">
        <v>0</v>
      </c>
      <c r="N13" s="234">
        <v>0</v>
      </c>
      <c r="O13" s="72"/>
      <c r="P13" s="233" t="s">
        <v>710</v>
      </c>
      <c r="Q13" s="229" t="s">
        <v>713</v>
      </c>
      <c r="S13" s="268"/>
    </row>
    <row r="14" spans="1:19" ht="24" customHeight="1">
      <c r="A14" s="147">
        <f>A13+1</f>
        <v>2</v>
      </c>
      <c r="B14" s="275" t="s">
        <v>300</v>
      </c>
      <c r="C14" s="227" t="s">
        <v>299</v>
      </c>
      <c r="D14" s="150">
        <v>1</v>
      </c>
      <c r="E14" s="150">
        <v>1</v>
      </c>
      <c r="F14" s="152">
        <v>10650</v>
      </c>
      <c r="G14" s="153">
        <f t="shared" ref="G14:G76" si="2">F14*E14</f>
        <v>10650</v>
      </c>
      <c r="H14" s="154">
        <v>850</v>
      </c>
      <c r="I14" s="153">
        <f t="shared" si="0"/>
        <v>850</v>
      </c>
      <c r="J14" s="155">
        <f t="shared" si="1"/>
        <v>11500</v>
      </c>
      <c r="K14" s="228">
        <f>J14/E14</f>
        <v>11500</v>
      </c>
      <c r="M14" s="234">
        <v>0</v>
      </c>
      <c r="N14" s="234">
        <v>0</v>
      </c>
      <c r="P14" s="233" t="s">
        <v>710</v>
      </c>
      <c r="Q14" s="229" t="s">
        <v>713</v>
      </c>
      <c r="S14" s="268"/>
    </row>
    <row r="15" spans="1:19" ht="30" customHeight="1">
      <c r="A15" s="147">
        <f>A14+1</f>
        <v>3</v>
      </c>
      <c r="B15" s="272" t="s">
        <v>301</v>
      </c>
      <c r="C15" s="237" t="s">
        <v>20</v>
      </c>
      <c r="D15" s="150">
        <v>1</v>
      </c>
      <c r="E15" s="150">
        <v>2</v>
      </c>
      <c r="F15" s="152">
        <v>6400</v>
      </c>
      <c r="G15" s="153">
        <f t="shared" si="2"/>
        <v>12800</v>
      </c>
      <c r="H15" s="154">
        <v>800</v>
      </c>
      <c r="I15" s="153">
        <f t="shared" si="0"/>
        <v>1600</v>
      </c>
      <c r="J15" s="155">
        <f t="shared" si="1"/>
        <v>14400</v>
      </c>
      <c r="K15" s="228">
        <f t="shared" ref="K15:K76" si="3">J15/E15</f>
        <v>7200</v>
      </c>
      <c r="M15" s="234">
        <v>0</v>
      </c>
      <c r="N15" s="234">
        <v>0</v>
      </c>
      <c r="P15" s="229" t="s">
        <v>714</v>
      </c>
      <c r="Q15" s="229"/>
      <c r="S15" s="268"/>
    </row>
    <row r="16" spans="1:19" ht="22.5" customHeight="1">
      <c r="A16" s="147">
        <f>A15+1</f>
        <v>4</v>
      </c>
      <c r="B16" s="272" t="s">
        <v>630</v>
      </c>
      <c r="C16" s="270" t="s">
        <v>20</v>
      </c>
      <c r="D16" s="150">
        <v>1</v>
      </c>
      <c r="E16" s="150">
        <v>2</v>
      </c>
      <c r="F16" s="239">
        <v>1650</v>
      </c>
      <c r="G16" s="153">
        <f t="shared" si="2"/>
        <v>3300</v>
      </c>
      <c r="H16" s="154">
        <v>300</v>
      </c>
      <c r="I16" s="153">
        <f t="shared" si="0"/>
        <v>600</v>
      </c>
      <c r="J16" s="155">
        <f t="shared" si="1"/>
        <v>3900</v>
      </c>
      <c r="K16" s="228">
        <f t="shared" si="3"/>
        <v>1950</v>
      </c>
      <c r="M16" s="234">
        <v>0</v>
      </c>
      <c r="N16" s="234">
        <v>0</v>
      </c>
      <c r="P16" s="229" t="s">
        <v>708</v>
      </c>
      <c r="Q16" s="271"/>
      <c r="S16" s="268"/>
    </row>
    <row r="17" spans="1:19" s="245" customFormat="1" ht="31.5" customHeight="1">
      <c r="A17" s="147">
        <f t="shared" ref="A17:A76" si="4">A16+1</f>
        <v>5</v>
      </c>
      <c r="B17" s="272" t="s">
        <v>302</v>
      </c>
      <c r="C17" s="240" t="s">
        <v>20</v>
      </c>
      <c r="D17" s="160">
        <v>1</v>
      </c>
      <c r="E17" s="160">
        <v>1</v>
      </c>
      <c r="F17" s="239">
        <v>2050</v>
      </c>
      <c r="G17" s="241">
        <f t="shared" si="2"/>
        <v>2050</v>
      </c>
      <c r="H17" s="242">
        <v>200</v>
      </c>
      <c r="I17" s="241">
        <f t="shared" si="0"/>
        <v>200</v>
      </c>
      <c r="J17" s="243">
        <f t="shared" si="1"/>
        <v>2250</v>
      </c>
      <c r="K17" s="244">
        <f t="shared" si="3"/>
        <v>2250</v>
      </c>
      <c r="L17" s="214"/>
      <c r="M17" s="234">
        <v>0</v>
      </c>
      <c r="N17" s="234">
        <v>0</v>
      </c>
      <c r="O17" s="214"/>
      <c r="P17" s="246" t="s">
        <v>714</v>
      </c>
      <c r="Q17" s="246"/>
      <c r="S17" s="273"/>
    </row>
    <row r="18" spans="1:19" ht="37.5" customHeight="1">
      <c r="A18" s="147">
        <f t="shared" si="4"/>
        <v>6</v>
      </c>
      <c r="B18" s="272" t="s">
        <v>303</v>
      </c>
      <c r="C18" s="270" t="s">
        <v>20</v>
      </c>
      <c r="D18" s="150">
        <v>1</v>
      </c>
      <c r="E18" s="150">
        <v>36</v>
      </c>
      <c r="F18" s="152">
        <v>355</v>
      </c>
      <c r="G18" s="153">
        <f t="shared" si="2"/>
        <v>12780</v>
      </c>
      <c r="H18" s="154">
        <v>80</v>
      </c>
      <c r="I18" s="153">
        <f t="shared" si="0"/>
        <v>2880</v>
      </c>
      <c r="J18" s="155">
        <f t="shared" si="1"/>
        <v>15660</v>
      </c>
      <c r="K18" s="228">
        <f t="shared" si="3"/>
        <v>435</v>
      </c>
      <c r="M18" s="159">
        <v>0</v>
      </c>
      <c r="N18" s="159">
        <v>0</v>
      </c>
      <c r="P18" s="233" t="s">
        <v>710</v>
      </c>
      <c r="Q18" s="229" t="s">
        <v>709</v>
      </c>
      <c r="S18" s="268"/>
    </row>
    <row r="19" spans="1:19" ht="33.75" customHeight="1">
      <c r="A19" s="147">
        <f t="shared" si="4"/>
        <v>7</v>
      </c>
      <c r="B19" s="272" t="s">
        <v>304</v>
      </c>
      <c r="C19" s="270" t="s">
        <v>20</v>
      </c>
      <c r="D19" s="150">
        <v>1</v>
      </c>
      <c r="E19" s="150">
        <v>27</v>
      </c>
      <c r="F19" s="152">
        <v>385</v>
      </c>
      <c r="G19" s="153">
        <f t="shared" si="2"/>
        <v>10395</v>
      </c>
      <c r="H19" s="154">
        <v>80</v>
      </c>
      <c r="I19" s="153">
        <f t="shared" si="0"/>
        <v>2160</v>
      </c>
      <c r="J19" s="155">
        <f t="shared" si="1"/>
        <v>12555</v>
      </c>
      <c r="K19" s="228">
        <f t="shared" si="3"/>
        <v>465</v>
      </c>
      <c r="M19" s="159">
        <v>0</v>
      </c>
      <c r="N19" s="159">
        <v>0</v>
      </c>
      <c r="P19" s="233" t="s">
        <v>710</v>
      </c>
      <c r="Q19" s="229" t="s">
        <v>709</v>
      </c>
      <c r="S19" s="268"/>
    </row>
    <row r="20" spans="1:19" ht="28.5" customHeight="1">
      <c r="A20" s="147">
        <f t="shared" si="4"/>
        <v>8</v>
      </c>
      <c r="B20" s="272" t="s">
        <v>305</v>
      </c>
      <c r="C20" s="270" t="s">
        <v>20</v>
      </c>
      <c r="D20" s="150">
        <v>1</v>
      </c>
      <c r="E20" s="150">
        <v>11</v>
      </c>
      <c r="F20" s="152">
        <v>428</v>
      </c>
      <c r="G20" s="153">
        <f t="shared" si="2"/>
        <v>4708</v>
      </c>
      <c r="H20" s="154">
        <v>80</v>
      </c>
      <c r="I20" s="153">
        <f t="shared" si="0"/>
        <v>880</v>
      </c>
      <c r="J20" s="155">
        <f t="shared" si="1"/>
        <v>5588</v>
      </c>
      <c r="K20" s="228">
        <f t="shared" si="3"/>
        <v>508</v>
      </c>
      <c r="M20" s="159">
        <v>0</v>
      </c>
      <c r="N20" s="159">
        <v>0</v>
      </c>
      <c r="P20" s="233" t="s">
        <v>710</v>
      </c>
      <c r="Q20" s="229" t="s">
        <v>709</v>
      </c>
      <c r="S20" s="268"/>
    </row>
    <row r="21" spans="1:19" ht="36" customHeight="1">
      <c r="A21" s="147">
        <f t="shared" si="4"/>
        <v>9</v>
      </c>
      <c r="B21" s="272" t="s">
        <v>306</v>
      </c>
      <c r="C21" s="270" t="s">
        <v>20</v>
      </c>
      <c r="D21" s="150">
        <v>1</v>
      </c>
      <c r="E21" s="150">
        <v>3</v>
      </c>
      <c r="F21" s="152">
        <v>482</v>
      </c>
      <c r="G21" s="153">
        <f t="shared" si="2"/>
        <v>1446</v>
      </c>
      <c r="H21" s="154">
        <v>80</v>
      </c>
      <c r="I21" s="153">
        <f t="shared" si="0"/>
        <v>240</v>
      </c>
      <c r="J21" s="155">
        <f t="shared" si="1"/>
        <v>1686</v>
      </c>
      <c r="K21" s="228">
        <f t="shared" si="3"/>
        <v>562</v>
      </c>
      <c r="M21" s="159">
        <v>0</v>
      </c>
      <c r="N21" s="159">
        <v>0</v>
      </c>
      <c r="P21" s="233" t="s">
        <v>710</v>
      </c>
      <c r="Q21" s="229" t="s">
        <v>709</v>
      </c>
      <c r="S21" s="268"/>
    </row>
    <row r="22" spans="1:19" ht="30.75" customHeight="1">
      <c r="A22" s="147">
        <f t="shared" si="4"/>
        <v>10</v>
      </c>
      <c r="B22" s="272" t="s">
        <v>307</v>
      </c>
      <c r="C22" s="270" t="s">
        <v>20</v>
      </c>
      <c r="D22" s="150">
        <v>1</v>
      </c>
      <c r="E22" s="150">
        <v>14</v>
      </c>
      <c r="F22" s="152">
        <v>330</v>
      </c>
      <c r="G22" s="153">
        <f t="shared" si="2"/>
        <v>4620</v>
      </c>
      <c r="H22" s="154">
        <v>80</v>
      </c>
      <c r="I22" s="153">
        <f t="shared" si="0"/>
        <v>1120</v>
      </c>
      <c r="J22" s="155">
        <f t="shared" si="1"/>
        <v>5740</v>
      </c>
      <c r="K22" s="228">
        <f t="shared" si="3"/>
        <v>410</v>
      </c>
      <c r="M22" s="234">
        <v>0</v>
      </c>
      <c r="N22" s="234">
        <v>0</v>
      </c>
      <c r="P22" s="233" t="s">
        <v>710</v>
      </c>
      <c r="Q22" s="229" t="s">
        <v>709</v>
      </c>
      <c r="S22" s="268"/>
    </row>
    <row r="23" spans="1:19" ht="33" customHeight="1">
      <c r="A23" s="147">
        <f t="shared" si="4"/>
        <v>11</v>
      </c>
      <c r="B23" s="272" t="s">
        <v>308</v>
      </c>
      <c r="C23" s="270" t="s">
        <v>20</v>
      </c>
      <c r="D23" s="150">
        <v>1</v>
      </c>
      <c r="E23" s="150">
        <v>40</v>
      </c>
      <c r="F23" s="152">
        <v>345</v>
      </c>
      <c r="G23" s="153">
        <f t="shared" si="2"/>
        <v>13800</v>
      </c>
      <c r="H23" s="154">
        <v>80</v>
      </c>
      <c r="I23" s="153">
        <f t="shared" si="0"/>
        <v>3200</v>
      </c>
      <c r="J23" s="155">
        <f t="shared" si="1"/>
        <v>17000</v>
      </c>
      <c r="K23" s="228">
        <f t="shared" si="3"/>
        <v>425</v>
      </c>
      <c r="M23" s="234">
        <v>0</v>
      </c>
      <c r="N23" s="234">
        <v>0</v>
      </c>
      <c r="P23" s="233" t="s">
        <v>710</v>
      </c>
      <c r="Q23" s="229" t="s">
        <v>709</v>
      </c>
      <c r="S23" s="268"/>
    </row>
    <row r="24" spans="1:19" ht="21" customHeight="1">
      <c r="A24" s="147">
        <f t="shared" si="4"/>
        <v>12</v>
      </c>
      <c r="B24" s="275" t="s">
        <v>309</v>
      </c>
      <c r="C24" s="237" t="s">
        <v>310</v>
      </c>
      <c r="D24" s="150">
        <v>1</v>
      </c>
      <c r="E24" s="150">
        <v>85</v>
      </c>
      <c r="F24" s="152">
        <v>2.5</v>
      </c>
      <c r="G24" s="153">
        <f t="shared" si="2"/>
        <v>212.5</v>
      </c>
      <c r="H24" s="154">
        <v>1.5</v>
      </c>
      <c r="I24" s="153">
        <f t="shared" si="0"/>
        <v>127.5</v>
      </c>
      <c r="J24" s="155">
        <f t="shared" si="1"/>
        <v>340</v>
      </c>
      <c r="K24" s="228">
        <f t="shared" si="3"/>
        <v>4</v>
      </c>
      <c r="M24" s="159">
        <v>0</v>
      </c>
      <c r="N24" s="159">
        <v>0</v>
      </c>
      <c r="P24" s="229" t="s">
        <v>707</v>
      </c>
      <c r="Q24" s="229"/>
      <c r="S24" s="268"/>
    </row>
    <row r="25" spans="1:19" ht="21" customHeight="1">
      <c r="A25" s="147">
        <f t="shared" si="4"/>
        <v>13</v>
      </c>
      <c r="B25" s="275" t="s">
        <v>311</v>
      </c>
      <c r="C25" s="237" t="s">
        <v>310</v>
      </c>
      <c r="D25" s="150">
        <v>1</v>
      </c>
      <c r="E25" s="150">
        <v>100</v>
      </c>
      <c r="F25" s="152">
        <v>3.5</v>
      </c>
      <c r="G25" s="153">
        <f t="shared" si="2"/>
        <v>350</v>
      </c>
      <c r="H25" s="154">
        <v>1.5</v>
      </c>
      <c r="I25" s="153">
        <f t="shared" si="0"/>
        <v>150</v>
      </c>
      <c r="J25" s="155">
        <f t="shared" si="1"/>
        <v>500</v>
      </c>
      <c r="K25" s="228">
        <f t="shared" si="3"/>
        <v>5</v>
      </c>
      <c r="M25" s="159">
        <v>0</v>
      </c>
      <c r="N25" s="159">
        <v>0</v>
      </c>
      <c r="P25" s="229" t="s">
        <v>707</v>
      </c>
      <c r="Q25" s="229"/>
      <c r="S25" s="268"/>
    </row>
    <row r="26" spans="1:19" ht="21" customHeight="1">
      <c r="A26" s="147">
        <f t="shared" si="4"/>
        <v>14</v>
      </c>
      <c r="B26" s="275" t="s">
        <v>312</v>
      </c>
      <c r="C26" s="237" t="s">
        <v>310</v>
      </c>
      <c r="D26" s="150">
        <v>1</v>
      </c>
      <c r="E26" s="150">
        <v>340</v>
      </c>
      <c r="F26" s="152">
        <v>4.7</v>
      </c>
      <c r="G26" s="153">
        <f t="shared" si="2"/>
        <v>1598</v>
      </c>
      <c r="H26" s="154">
        <v>1.5</v>
      </c>
      <c r="I26" s="153">
        <f t="shared" si="0"/>
        <v>510</v>
      </c>
      <c r="J26" s="155">
        <f t="shared" si="1"/>
        <v>2108</v>
      </c>
      <c r="K26" s="228">
        <f t="shared" si="3"/>
        <v>6.2</v>
      </c>
      <c r="M26" s="159">
        <v>0</v>
      </c>
      <c r="N26" s="159">
        <v>0</v>
      </c>
      <c r="P26" s="229" t="s">
        <v>707</v>
      </c>
      <c r="Q26" s="229"/>
      <c r="S26" s="268"/>
    </row>
    <row r="27" spans="1:19" ht="21" customHeight="1">
      <c r="A27" s="147">
        <f t="shared" si="4"/>
        <v>15</v>
      </c>
      <c r="B27" s="275" t="s">
        <v>313</v>
      </c>
      <c r="C27" s="237" t="s">
        <v>310</v>
      </c>
      <c r="D27" s="150">
        <v>1</v>
      </c>
      <c r="E27" s="150">
        <v>200</v>
      </c>
      <c r="F27" s="152">
        <v>6.5</v>
      </c>
      <c r="G27" s="153">
        <f t="shared" si="2"/>
        <v>1300</v>
      </c>
      <c r="H27" s="154">
        <v>2.5</v>
      </c>
      <c r="I27" s="153">
        <f t="shared" si="0"/>
        <v>500</v>
      </c>
      <c r="J27" s="155">
        <f t="shared" si="1"/>
        <v>1800</v>
      </c>
      <c r="K27" s="228">
        <f t="shared" si="3"/>
        <v>9</v>
      </c>
      <c r="M27" s="159">
        <v>0</v>
      </c>
      <c r="N27" s="159">
        <v>0</v>
      </c>
      <c r="P27" s="229" t="s">
        <v>707</v>
      </c>
      <c r="Q27" s="229"/>
      <c r="S27" s="268"/>
    </row>
    <row r="28" spans="1:19" ht="21" customHeight="1">
      <c r="A28" s="147">
        <f t="shared" si="4"/>
        <v>16</v>
      </c>
      <c r="B28" s="275" t="s">
        <v>314</v>
      </c>
      <c r="C28" s="237" t="s">
        <v>310</v>
      </c>
      <c r="D28" s="150">
        <v>1</v>
      </c>
      <c r="E28" s="150">
        <v>120</v>
      </c>
      <c r="F28" s="152">
        <v>11</v>
      </c>
      <c r="G28" s="153">
        <f t="shared" si="2"/>
        <v>1320</v>
      </c>
      <c r="H28" s="154">
        <v>4</v>
      </c>
      <c r="I28" s="153">
        <f t="shared" si="0"/>
        <v>480</v>
      </c>
      <c r="J28" s="155">
        <f t="shared" si="1"/>
        <v>1800</v>
      </c>
      <c r="K28" s="228">
        <f t="shared" si="3"/>
        <v>15</v>
      </c>
      <c r="M28" s="159">
        <v>0</v>
      </c>
      <c r="N28" s="159">
        <v>0</v>
      </c>
      <c r="P28" s="229" t="s">
        <v>707</v>
      </c>
      <c r="Q28" s="229"/>
      <c r="S28" s="268"/>
    </row>
    <row r="29" spans="1:19" ht="21" customHeight="1">
      <c r="A29" s="147">
        <f t="shared" si="4"/>
        <v>17</v>
      </c>
      <c r="B29" s="275" t="s">
        <v>315</v>
      </c>
      <c r="C29" s="237" t="s">
        <v>310</v>
      </c>
      <c r="D29" s="150">
        <v>1</v>
      </c>
      <c r="E29" s="150">
        <v>200</v>
      </c>
      <c r="F29" s="152">
        <v>13</v>
      </c>
      <c r="G29" s="153">
        <f t="shared" si="2"/>
        <v>2600</v>
      </c>
      <c r="H29" s="154">
        <v>4</v>
      </c>
      <c r="I29" s="153">
        <f t="shared" si="0"/>
        <v>800</v>
      </c>
      <c r="J29" s="155">
        <f t="shared" si="1"/>
        <v>3400</v>
      </c>
      <c r="K29" s="228">
        <f t="shared" si="3"/>
        <v>17</v>
      </c>
      <c r="M29" s="159">
        <v>0</v>
      </c>
      <c r="N29" s="159">
        <v>0</v>
      </c>
      <c r="P29" s="229" t="s">
        <v>707</v>
      </c>
      <c r="Q29" s="229"/>
      <c r="S29" s="268"/>
    </row>
    <row r="30" spans="1:19" ht="21" customHeight="1">
      <c r="A30" s="147">
        <f t="shared" si="4"/>
        <v>18</v>
      </c>
      <c r="B30" s="275" t="s">
        <v>316</v>
      </c>
      <c r="C30" s="237" t="s">
        <v>310</v>
      </c>
      <c r="D30" s="150">
        <v>1</v>
      </c>
      <c r="E30" s="150">
        <v>100</v>
      </c>
      <c r="F30" s="152">
        <v>25</v>
      </c>
      <c r="G30" s="153">
        <f t="shared" si="2"/>
        <v>2500</v>
      </c>
      <c r="H30" s="154">
        <v>7</v>
      </c>
      <c r="I30" s="153">
        <f t="shared" si="0"/>
        <v>700</v>
      </c>
      <c r="J30" s="155">
        <f t="shared" si="1"/>
        <v>3200</v>
      </c>
      <c r="K30" s="228">
        <f t="shared" si="3"/>
        <v>32</v>
      </c>
      <c r="M30" s="159">
        <v>0</v>
      </c>
      <c r="N30" s="159">
        <v>0</v>
      </c>
      <c r="P30" s="229" t="s">
        <v>707</v>
      </c>
      <c r="Q30" s="229"/>
      <c r="S30" s="268"/>
    </row>
    <row r="31" spans="1:19" ht="21" customHeight="1">
      <c r="A31" s="147">
        <f t="shared" si="4"/>
        <v>19</v>
      </c>
      <c r="B31" s="275" t="s">
        <v>317</v>
      </c>
      <c r="C31" s="237" t="s">
        <v>310</v>
      </c>
      <c r="D31" s="150">
        <v>1</v>
      </c>
      <c r="E31" s="150">
        <v>100</v>
      </c>
      <c r="F31" s="152">
        <v>35</v>
      </c>
      <c r="G31" s="153">
        <f t="shared" si="2"/>
        <v>3500</v>
      </c>
      <c r="H31" s="154">
        <v>8</v>
      </c>
      <c r="I31" s="153">
        <f t="shared" si="0"/>
        <v>800</v>
      </c>
      <c r="J31" s="155">
        <f t="shared" si="1"/>
        <v>4300</v>
      </c>
      <c r="K31" s="228">
        <f t="shared" si="3"/>
        <v>43</v>
      </c>
      <c r="M31" s="159">
        <v>0</v>
      </c>
      <c r="N31" s="159">
        <v>0</v>
      </c>
      <c r="P31" s="229" t="s">
        <v>707</v>
      </c>
      <c r="Q31" s="229"/>
      <c r="S31" s="268"/>
    </row>
    <row r="32" spans="1:19" ht="21" customHeight="1">
      <c r="A32" s="147">
        <f t="shared" si="4"/>
        <v>20</v>
      </c>
      <c r="B32" s="275" t="s">
        <v>318</v>
      </c>
      <c r="C32" s="237" t="s">
        <v>310</v>
      </c>
      <c r="D32" s="150">
        <v>1</v>
      </c>
      <c r="E32" s="150">
        <v>10</v>
      </c>
      <c r="F32" s="152">
        <v>46</v>
      </c>
      <c r="G32" s="153">
        <f t="shared" si="2"/>
        <v>460</v>
      </c>
      <c r="H32" s="154">
        <v>12</v>
      </c>
      <c r="I32" s="153">
        <f t="shared" si="0"/>
        <v>120</v>
      </c>
      <c r="J32" s="155">
        <f t="shared" si="1"/>
        <v>580</v>
      </c>
      <c r="K32" s="228">
        <f t="shared" si="3"/>
        <v>58</v>
      </c>
      <c r="M32" s="159">
        <v>0</v>
      </c>
      <c r="N32" s="159">
        <v>0</v>
      </c>
      <c r="P32" s="229" t="s">
        <v>707</v>
      </c>
      <c r="Q32" s="229"/>
      <c r="S32" s="268"/>
    </row>
    <row r="33" spans="1:19" ht="21" customHeight="1">
      <c r="A33" s="147">
        <f t="shared" si="4"/>
        <v>21</v>
      </c>
      <c r="B33" s="275" t="s">
        <v>319</v>
      </c>
      <c r="C33" s="237" t="s">
        <v>310</v>
      </c>
      <c r="D33" s="150">
        <v>1</v>
      </c>
      <c r="E33" s="150">
        <v>60</v>
      </c>
      <c r="F33" s="152">
        <v>95</v>
      </c>
      <c r="G33" s="153">
        <f t="shared" si="2"/>
        <v>5700</v>
      </c>
      <c r="H33" s="154">
        <v>15</v>
      </c>
      <c r="I33" s="153">
        <f t="shared" si="0"/>
        <v>900</v>
      </c>
      <c r="J33" s="155">
        <f t="shared" si="1"/>
        <v>6600</v>
      </c>
      <c r="K33" s="228">
        <f t="shared" si="3"/>
        <v>110</v>
      </c>
      <c r="M33" s="234">
        <v>0</v>
      </c>
      <c r="N33" s="159">
        <v>0</v>
      </c>
      <c r="P33" s="246" t="s">
        <v>701</v>
      </c>
      <c r="Q33" s="229"/>
      <c r="S33" s="268"/>
    </row>
    <row r="34" spans="1:19" ht="21" customHeight="1">
      <c r="A34" s="147">
        <f t="shared" si="4"/>
        <v>22</v>
      </c>
      <c r="B34" s="275" t="s">
        <v>320</v>
      </c>
      <c r="C34" s="232" t="s">
        <v>22</v>
      </c>
      <c r="D34" s="150">
        <v>1</v>
      </c>
      <c r="E34" s="150">
        <v>5</v>
      </c>
      <c r="F34" s="152">
        <v>4</v>
      </c>
      <c r="G34" s="153">
        <f t="shared" si="2"/>
        <v>20</v>
      </c>
      <c r="H34" s="154">
        <v>2</v>
      </c>
      <c r="I34" s="153">
        <f t="shared" si="0"/>
        <v>10</v>
      </c>
      <c r="J34" s="155">
        <f t="shared" si="1"/>
        <v>30</v>
      </c>
      <c r="K34" s="228">
        <f t="shared" si="3"/>
        <v>6</v>
      </c>
      <c r="M34" s="234">
        <v>0</v>
      </c>
      <c r="N34" s="234">
        <v>0</v>
      </c>
      <c r="P34" s="246" t="s">
        <v>705</v>
      </c>
      <c r="Q34" s="229"/>
      <c r="S34" s="268"/>
    </row>
    <row r="35" spans="1:19" ht="21" customHeight="1">
      <c r="A35" s="147">
        <f t="shared" si="4"/>
        <v>23</v>
      </c>
      <c r="B35" s="275" t="s">
        <v>321</v>
      </c>
      <c r="C35" s="232" t="s">
        <v>22</v>
      </c>
      <c r="D35" s="150">
        <v>1</v>
      </c>
      <c r="E35" s="150">
        <v>13</v>
      </c>
      <c r="F35" s="152">
        <v>5</v>
      </c>
      <c r="G35" s="153">
        <f t="shared" si="2"/>
        <v>65</v>
      </c>
      <c r="H35" s="154">
        <v>2</v>
      </c>
      <c r="I35" s="153">
        <f t="shared" si="0"/>
        <v>26</v>
      </c>
      <c r="J35" s="155">
        <f t="shared" si="1"/>
        <v>91</v>
      </c>
      <c r="K35" s="228">
        <f t="shared" si="3"/>
        <v>7</v>
      </c>
      <c r="M35" s="234">
        <v>0</v>
      </c>
      <c r="N35" s="234">
        <v>0</v>
      </c>
      <c r="P35" s="246" t="s">
        <v>705</v>
      </c>
      <c r="Q35" s="229"/>
      <c r="S35" s="268"/>
    </row>
    <row r="36" spans="1:19" ht="21" customHeight="1">
      <c r="A36" s="147">
        <f t="shared" si="4"/>
        <v>24</v>
      </c>
      <c r="B36" s="275" t="s">
        <v>322</v>
      </c>
      <c r="C36" s="232" t="s">
        <v>22</v>
      </c>
      <c r="D36" s="150">
        <v>1</v>
      </c>
      <c r="E36" s="150">
        <v>44</v>
      </c>
      <c r="F36" s="152">
        <v>6</v>
      </c>
      <c r="G36" s="153">
        <f t="shared" si="2"/>
        <v>264</v>
      </c>
      <c r="H36" s="154">
        <v>2.5</v>
      </c>
      <c r="I36" s="153">
        <f t="shared" si="0"/>
        <v>110</v>
      </c>
      <c r="J36" s="155">
        <f t="shared" si="1"/>
        <v>374</v>
      </c>
      <c r="K36" s="228">
        <f t="shared" si="3"/>
        <v>8.5</v>
      </c>
      <c r="M36" s="234">
        <v>0</v>
      </c>
      <c r="N36" s="234">
        <v>0</v>
      </c>
      <c r="P36" s="246" t="s">
        <v>705</v>
      </c>
      <c r="Q36" s="229"/>
      <c r="S36" s="268"/>
    </row>
    <row r="37" spans="1:19" ht="21" customHeight="1">
      <c r="A37" s="147">
        <f t="shared" si="4"/>
        <v>25</v>
      </c>
      <c r="B37" s="274" t="s">
        <v>323</v>
      </c>
      <c r="C37" s="232" t="s">
        <v>22</v>
      </c>
      <c r="D37" s="150">
        <v>1</v>
      </c>
      <c r="E37" s="150">
        <v>25</v>
      </c>
      <c r="F37" s="152">
        <v>6.5</v>
      </c>
      <c r="G37" s="153">
        <f t="shared" si="2"/>
        <v>162.5</v>
      </c>
      <c r="H37" s="154">
        <v>2.5</v>
      </c>
      <c r="I37" s="153">
        <f t="shared" si="0"/>
        <v>62.5</v>
      </c>
      <c r="J37" s="155">
        <f t="shared" si="1"/>
        <v>225</v>
      </c>
      <c r="K37" s="228">
        <f t="shared" si="3"/>
        <v>9</v>
      </c>
      <c r="M37" s="234">
        <v>0</v>
      </c>
      <c r="N37" s="234">
        <v>0</v>
      </c>
      <c r="P37" s="246" t="s">
        <v>705</v>
      </c>
      <c r="Q37" s="229"/>
      <c r="S37" s="268"/>
    </row>
    <row r="38" spans="1:19" ht="21" customHeight="1">
      <c r="A38" s="147">
        <f t="shared" si="4"/>
        <v>26</v>
      </c>
      <c r="B38" s="274" t="s">
        <v>324</v>
      </c>
      <c r="C38" s="232" t="s">
        <v>22</v>
      </c>
      <c r="D38" s="150">
        <v>1</v>
      </c>
      <c r="E38" s="150">
        <v>20</v>
      </c>
      <c r="F38" s="152">
        <v>7</v>
      </c>
      <c r="G38" s="153">
        <f t="shared" si="2"/>
        <v>140</v>
      </c>
      <c r="H38" s="154">
        <v>4</v>
      </c>
      <c r="I38" s="153">
        <f t="shared" si="0"/>
        <v>80</v>
      </c>
      <c r="J38" s="155">
        <f t="shared" si="1"/>
        <v>220</v>
      </c>
      <c r="K38" s="228">
        <f t="shared" si="3"/>
        <v>11</v>
      </c>
      <c r="M38" s="234">
        <v>0</v>
      </c>
      <c r="N38" s="234">
        <v>0</v>
      </c>
      <c r="P38" s="246" t="s">
        <v>705</v>
      </c>
      <c r="Q38" s="229"/>
      <c r="S38" s="268"/>
    </row>
    <row r="39" spans="1:19" ht="21" customHeight="1">
      <c r="A39" s="147">
        <f t="shared" si="4"/>
        <v>27</v>
      </c>
      <c r="B39" s="274" t="s">
        <v>325</v>
      </c>
      <c r="C39" s="232" t="s">
        <v>22</v>
      </c>
      <c r="D39" s="150">
        <v>1</v>
      </c>
      <c r="E39" s="150">
        <v>48</v>
      </c>
      <c r="F39" s="152">
        <v>7.5</v>
      </c>
      <c r="G39" s="153">
        <f t="shared" si="2"/>
        <v>360</v>
      </c>
      <c r="H39" s="154">
        <v>4.5</v>
      </c>
      <c r="I39" s="153">
        <f t="shared" si="0"/>
        <v>216</v>
      </c>
      <c r="J39" s="155">
        <f t="shared" si="1"/>
        <v>576</v>
      </c>
      <c r="K39" s="228">
        <f t="shared" si="3"/>
        <v>12</v>
      </c>
      <c r="M39" s="234">
        <v>0</v>
      </c>
      <c r="N39" s="234">
        <v>0</v>
      </c>
      <c r="P39" s="246" t="s">
        <v>705</v>
      </c>
      <c r="Q39" s="229"/>
      <c r="S39" s="268"/>
    </row>
    <row r="40" spans="1:19" ht="21" customHeight="1">
      <c r="A40" s="147">
        <f t="shared" si="4"/>
        <v>28</v>
      </c>
      <c r="B40" s="274" t="s">
        <v>326</v>
      </c>
      <c r="C40" s="232" t="s">
        <v>22</v>
      </c>
      <c r="D40" s="150">
        <v>1</v>
      </c>
      <c r="E40" s="150">
        <v>40</v>
      </c>
      <c r="F40" s="152">
        <v>9</v>
      </c>
      <c r="G40" s="153">
        <f t="shared" si="2"/>
        <v>360</v>
      </c>
      <c r="H40" s="154">
        <v>6</v>
      </c>
      <c r="I40" s="153">
        <f t="shared" si="0"/>
        <v>240</v>
      </c>
      <c r="J40" s="155">
        <f t="shared" si="1"/>
        <v>600</v>
      </c>
      <c r="K40" s="228">
        <f t="shared" si="3"/>
        <v>15</v>
      </c>
      <c r="M40" s="234">
        <v>0</v>
      </c>
      <c r="N40" s="234">
        <v>0</v>
      </c>
      <c r="P40" s="246" t="s">
        <v>705</v>
      </c>
      <c r="Q40" s="229"/>
      <c r="S40" s="268"/>
    </row>
    <row r="41" spans="1:19" ht="21" customHeight="1">
      <c r="A41" s="147">
        <f t="shared" si="4"/>
        <v>29</v>
      </c>
      <c r="B41" s="274" t="s">
        <v>327</v>
      </c>
      <c r="C41" s="232" t="s">
        <v>22</v>
      </c>
      <c r="D41" s="150">
        <v>1</v>
      </c>
      <c r="E41" s="150">
        <v>28</v>
      </c>
      <c r="F41" s="152">
        <v>11</v>
      </c>
      <c r="G41" s="153">
        <f t="shared" si="2"/>
        <v>308</v>
      </c>
      <c r="H41" s="154">
        <v>7</v>
      </c>
      <c r="I41" s="153">
        <f t="shared" si="0"/>
        <v>196</v>
      </c>
      <c r="J41" s="155">
        <f t="shared" si="1"/>
        <v>504</v>
      </c>
      <c r="K41" s="228">
        <f t="shared" si="3"/>
        <v>18</v>
      </c>
      <c r="M41" s="234">
        <v>0</v>
      </c>
      <c r="N41" s="234">
        <v>0</v>
      </c>
      <c r="P41" s="246" t="s">
        <v>705</v>
      </c>
      <c r="Q41" s="229"/>
      <c r="S41" s="268"/>
    </row>
    <row r="42" spans="1:19" ht="21" customHeight="1">
      <c r="A42" s="147">
        <f t="shared" si="4"/>
        <v>30</v>
      </c>
      <c r="B42" s="274" t="s">
        <v>328</v>
      </c>
      <c r="C42" s="232" t="s">
        <v>22</v>
      </c>
      <c r="D42" s="150">
        <v>1</v>
      </c>
      <c r="E42" s="150">
        <v>4</v>
      </c>
      <c r="F42" s="152">
        <v>12</v>
      </c>
      <c r="G42" s="153">
        <f t="shared" si="2"/>
        <v>48</v>
      </c>
      <c r="H42" s="154">
        <v>7</v>
      </c>
      <c r="I42" s="153">
        <f t="shared" si="0"/>
        <v>28</v>
      </c>
      <c r="J42" s="155">
        <f t="shared" si="1"/>
        <v>76</v>
      </c>
      <c r="K42" s="228">
        <f t="shared" si="3"/>
        <v>19</v>
      </c>
      <c r="M42" s="234">
        <v>0</v>
      </c>
      <c r="N42" s="234">
        <v>0</v>
      </c>
      <c r="P42" s="246" t="s">
        <v>705</v>
      </c>
      <c r="Q42" s="229"/>
      <c r="S42" s="268"/>
    </row>
    <row r="43" spans="1:19" ht="21" customHeight="1">
      <c r="A43" s="147">
        <f t="shared" si="4"/>
        <v>31</v>
      </c>
      <c r="B43" s="274" t="s">
        <v>329</v>
      </c>
      <c r="C43" s="232" t="s">
        <v>22</v>
      </c>
      <c r="D43" s="150">
        <v>1</v>
      </c>
      <c r="E43" s="150">
        <v>30</v>
      </c>
      <c r="F43" s="152">
        <v>15</v>
      </c>
      <c r="G43" s="153">
        <f t="shared" si="2"/>
        <v>450</v>
      </c>
      <c r="H43" s="154">
        <v>9</v>
      </c>
      <c r="I43" s="153">
        <f t="shared" si="0"/>
        <v>270</v>
      </c>
      <c r="J43" s="155">
        <f t="shared" si="1"/>
        <v>720</v>
      </c>
      <c r="K43" s="228">
        <f t="shared" si="3"/>
        <v>24</v>
      </c>
      <c r="M43" s="234">
        <v>0</v>
      </c>
      <c r="N43" s="234">
        <v>0</v>
      </c>
      <c r="P43" s="246" t="s">
        <v>705</v>
      </c>
      <c r="Q43" s="229"/>
      <c r="S43" s="268"/>
    </row>
    <row r="44" spans="1:19" ht="21" customHeight="1">
      <c r="A44" s="147">
        <f t="shared" si="4"/>
        <v>32</v>
      </c>
      <c r="B44" s="274" t="s">
        <v>330</v>
      </c>
      <c r="C44" s="232" t="s">
        <v>310</v>
      </c>
      <c r="D44" s="150">
        <v>1</v>
      </c>
      <c r="E44" s="150">
        <v>600</v>
      </c>
      <c r="F44" s="152">
        <v>3</v>
      </c>
      <c r="G44" s="153">
        <f t="shared" si="2"/>
        <v>1800</v>
      </c>
      <c r="H44" s="154">
        <v>1.5</v>
      </c>
      <c r="I44" s="153">
        <f t="shared" si="0"/>
        <v>900</v>
      </c>
      <c r="J44" s="155">
        <f t="shared" si="1"/>
        <v>2700</v>
      </c>
      <c r="K44" s="228">
        <f t="shared" si="3"/>
        <v>4.5</v>
      </c>
      <c r="M44" s="159">
        <v>0</v>
      </c>
      <c r="N44" s="159">
        <v>0</v>
      </c>
      <c r="P44" s="229" t="s">
        <v>700</v>
      </c>
      <c r="Q44" s="229"/>
      <c r="S44" s="268"/>
    </row>
    <row r="45" spans="1:19" ht="21" customHeight="1">
      <c r="A45" s="147">
        <f t="shared" si="4"/>
        <v>33</v>
      </c>
      <c r="B45" s="274" t="s">
        <v>331</v>
      </c>
      <c r="C45" s="232" t="s">
        <v>310</v>
      </c>
      <c r="D45" s="150">
        <v>1</v>
      </c>
      <c r="E45" s="150">
        <v>280</v>
      </c>
      <c r="F45" s="152">
        <v>3.5</v>
      </c>
      <c r="G45" s="153">
        <f t="shared" si="2"/>
        <v>980</v>
      </c>
      <c r="H45" s="154">
        <v>1.5</v>
      </c>
      <c r="I45" s="153">
        <f t="shared" si="0"/>
        <v>420</v>
      </c>
      <c r="J45" s="155">
        <f t="shared" si="1"/>
        <v>1400</v>
      </c>
      <c r="K45" s="228">
        <f t="shared" si="3"/>
        <v>5</v>
      </c>
      <c r="M45" s="159">
        <v>0</v>
      </c>
      <c r="N45" s="159">
        <v>0</v>
      </c>
      <c r="P45" s="229" t="s">
        <v>700</v>
      </c>
      <c r="Q45" s="229"/>
      <c r="S45" s="268"/>
    </row>
    <row r="46" spans="1:19" ht="21" customHeight="1">
      <c r="A46" s="147">
        <f t="shared" si="4"/>
        <v>34</v>
      </c>
      <c r="B46" s="275" t="s">
        <v>332</v>
      </c>
      <c r="C46" s="276" t="s">
        <v>310</v>
      </c>
      <c r="D46" s="160">
        <v>1</v>
      </c>
      <c r="E46" s="160">
        <v>4</v>
      </c>
      <c r="F46" s="239">
        <v>5</v>
      </c>
      <c r="G46" s="241">
        <f t="shared" si="2"/>
        <v>20</v>
      </c>
      <c r="H46" s="242">
        <v>2</v>
      </c>
      <c r="I46" s="241">
        <f t="shared" si="0"/>
        <v>8</v>
      </c>
      <c r="J46" s="243">
        <f t="shared" si="1"/>
        <v>28</v>
      </c>
      <c r="K46" s="244">
        <f t="shared" si="3"/>
        <v>7</v>
      </c>
      <c r="L46" s="245"/>
      <c r="M46" s="234">
        <v>0</v>
      </c>
      <c r="N46" s="234">
        <v>0</v>
      </c>
      <c r="P46" s="229" t="s">
        <v>700</v>
      </c>
      <c r="Q46" s="229"/>
      <c r="S46" s="268"/>
    </row>
    <row r="47" spans="1:19" ht="21" customHeight="1">
      <c r="A47" s="147">
        <f t="shared" si="4"/>
        <v>35</v>
      </c>
      <c r="B47" s="275" t="s">
        <v>333</v>
      </c>
      <c r="C47" s="277" t="s">
        <v>310</v>
      </c>
      <c r="D47" s="160">
        <v>1</v>
      </c>
      <c r="E47" s="160">
        <v>60</v>
      </c>
      <c r="F47" s="239">
        <v>3</v>
      </c>
      <c r="G47" s="241">
        <f t="shared" si="2"/>
        <v>180</v>
      </c>
      <c r="H47" s="242">
        <v>1.5</v>
      </c>
      <c r="I47" s="241">
        <f t="shared" si="0"/>
        <v>90</v>
      </c>
      <c r="J47" s="243">
        <f t="shared" si="1"/>
        <v>270</v>
      </c>
      <c r="K47" s="244">
        <f t="shared" si="3"/>
        <v>4.5</v>
      </c>
      <c r="L47" s="245"/>
      <c r="M47" s="234">
        <v>0</v>
      </c>
      <c r="N47" s="234">
        <v>0</v>
      </c>
      <c r="P47" s="229" t="s">
        <v>700</v>
      </c>
      <c r="Q47" s="229"/>
      <c r="S47" s="268"/>
    </row>
    <row r="48" spans="1:19" ht="21" customHeight="1">
      <c r="A48" s="147">
        <f t="shared" si="4"/>
        <v>36</v>
      </c>
      <c r="B48" s="275" t="s">
        <v>334</v>
      </c>
      <c r="C48" s="277" t="s">
        <v>310</v>
      </c>
      <c r="D48" s="160">
        <v>1</v>
      </c>
      <c r="E48" s="160">
        <v>145</v>
      </c>
      <c r="F48" s="239">
        <v>3.5</v>
      </c>
      <c r="G48" s="241">
        <f t="shared" si="2"/>
        <v>507.5</v>
      </c>
      <c r="H48" s="242">
        <v>1.5</v>
      </c>
      <c r="I48" s="241">
        <f t="shared" si="0"/>
        <v>217.5</v>
      </c>
      <c r="J48" s="243">
        <f t="shared" si="1"/>
        <v>725</v>
      </c>
      <c r="K48" s="244">
        <f t="shared" si="3"/>
        <v>5</v>
      </c>
      <c r="L48" s="245"/>
      <c r="M48" s="234">
        <v>0</v>
      </c>
      <c r="N48" s="234">
        <v>0</v>
      </c>
      <c r="P48" s="229" t="s">
        <v>700</v>
      </c>
      <c r="Q48" s="229"/>
      <c r="S48" s="268"/>
    </row>
    <row r="49" spans="1:19" s="245" customFormat="1" ht="21" customHeight="1">
      <c r="A49" s="147">
        <f t="shared" si="4"/>
        <v>37</v>
      </c>
      <c r="B49" s="272" t="s">
        <v>335</v>
      </c>
      <c r="C49" s="240" t="s">
        <v>20</v>
      </c>
      <c r="D49" s="160">
        <v>1</v>
      </c>
      <c r="E49" s="160">
        <v>1</v>
      </c>
      <c r="F49" s="239">
        <v>750</v>
      </c>
      <c r="G49" s="241">
        <f t="shared" si="2"/>
        <v>750</v>
      </c>
      <c r="H49" s="242">
        <v>80</v>
      </c>
      <c r="I49" s="241">
        <f t="shared" si="0"/>
        <v>80</v>
      </c>
      <c r="J49" s="243">
        <f t="shared" si="1"/>
        <v>830</v>
      </c>
      <c r="K49" s="244">
        <f t="shared" si="3"/>
        <v>830</v>
      </c>
      <c r="L49" s="214"/>
      <c r="M49" s="234">
        <v>0</v>
      </c>
      <c r="N49" s="234">
        <v>0</v>
      </c>
      <c r="O49" s="214"/>
      <c r="P49" s="246" t="s">
        <v>703</v>
      </c>
      <c r="Q49" s="246"/>
      <c r="S49" s="273"/>
    </row>
    <row r="50" spans="1:19" ht="25.5">
      <c r="A50" s="147">
        <f t="shared" si="4"/>
        <v>38</v>
      </c>
      <c r="B50" s="272" t="s">
        <v>336</v>
      </c>
      <c r="C50" s="227" t="s">
        <v>20</v>
      </c>
      <c r="D50" s="150">
        <v>1</v>
      </c>
      <c r="E50" s="150">
        <v>1</v>
      </c>
      <c r="F50" s="152">
        <v>1480</v>
      </c>
      <c r="G50" s="153">
        <f t="shared" si="2"/>
        <v>1480</v>
      </c>
      <c r="H50" s="154">
        <v>100</v>
      </c>
      <c r="I50" s="153">
        <f t="shared" si="0"/>
        <v>100</v>
      </c>
      <c r="J50" s="155">
        <f t="shared" si="1"/>
        <v>1580</v>
      </c>
      <c r="K50" s="228">
        <f t="shared" si="3"/>
        <v>1580</v>
      </c>
      <c r="M50" s="159">
        <v>0</v>
      </c>
      <c r="N50" s="159">
        <v>0</v>
      </c>
      <c r="P50" s="246" t="s">
        <v>703</v>
      </c>
      <c r="Q50" s="229"/>
      <c r="S50" s="268"/>
    </row>
    <row r="51" spans="1:19" ht="20.25" customHeight="1">
      <c r="A51" s="147">
        <f t="shared" si="4"/>
        <v>39</v>
      </c>
      <c r="B51" s="272" t="s">
        <v>337</v>
      </c>
      <c r="C51" s="227" t="s">
        <v>20</v>
      </c>
      <c r="D51" s="150">
        <v>1</v>
      </c>
      <c r="E51" s="150">
        <v>1</v>
      </c>
      <c r="F51" s="152">
        <v>1210</v>
      </c>
      <c r="G51" s="153">
        <f t="shared" si="2"/>
        <v>1210</v>
      </c>
      <c r="H51" s="154">
        <v>100</v>
      </c>
      <c r="I51" s="153">
        <f t="shared" si="0"/>
        <v>100</v>
      </c>
      <c r="J51" s="155">
        <f t="shared" si="1"/>
        <v>1310</v>
      </c>
      <c r="K51" s="228">
        <f t="shared" si="3"/>
        <v>1310</v>
      </c>
      <c r="M51" s="159">
        <v>0</v>
      </c>
      <c r="N51" s="159">
        <v>0</v>
      </c>
      <c r="P51" s="246" t="s">
        <v>703</v>
      </c>
      <c r="Q51" s="229"/>
      <c r="S51" s="268"/>
    </row>
    <row r="52" spans="1:19" ht="20.25" customHeight="1">
      <c r="A52" s="147">
        <f t="shared" si="4"/>
        <v>40</v>
      </c>
      <c r="B52" s="272" t="s">
        <v>338</v>
      </c>
      <c r="C52" s="227" t="s">
        <v>20</v>
      </c>
      <c r="D52" s="150">
        <v>1</v>
      </c>
      <c r="E52" s="150">
        <v>1</v>
      </c>
      <c r="F52" s="152">
        <v>750</v>
      </c>
      <c r="G52" s="153">
        <f t="shared" si="2"/>
        <v>750</v>
      </c>
      <c r="H52" s="154">
        <v>80</v>
      </c>
      <c r="I52" s="153">
        <f t="shared" si="0"/>
        <v>80</v>
      </c>
      <c r="J52" s="155">
        <f t="shared" si="1"/>
        <v>830</v>
      </c>
      <c r="K52" s="228">
        <f t="shared" si="3"/>
        <v>830</v>
      </c>
      <c r="M52" s="159">
        <v>0</v>
      </c>
      <c r="N52" s="159">
        <v>0</v>
      </c>
      <c r="P52" s="246" t="s">
        <v>703</v>
      </c>
      <c r="Q52" s="229"/>
      <c r="S52" s="268"/>
    </row>
    <row r="53" spans="1:19" s="279" customFormat="1" ht="25.5">
      <c r="A53" s="278">
        <f t="shared" si="4"/>
        <v>41</v>
      </c>
      <c r="B53" s="272" t="s">
        <v>339</v>
      </c>
      <c r="C53" s="227" t="s">
        <v>20</v>
      </c>
      <c r="D53" s="150">
        <v>1</v>
      </c>
      <c r="E53" s="150">
        <v>1</v>
      </c>
      <c r="F53" s="152">
        <v>380</v>
      </c>
      <c r="G53" s="153">
        <f t="shared" si="2"/>
        <v>380</v>
      </c>
      <c r="H53" s="154">
        <v>50</v>
      </c>
      <c r="I53" s="153">
        <f t="shared" si="0"/>
        <v>50</v>
      </c>
      <c r="J53" s="155">
        <f t="shared" si="1"/>
        <v>430</v>
      </c>
      <c r="K53" s="228">
        <f t="shared" si="3"/>
        <v>430</v>
      </c>
      <c r="L53" s="214"/>
      <c r="M53" s="159">
        <v>0</v>
      </c>
      <c r="N53" s="159">
        <v>0</v>
      </c>
      <c r="O53" s="214"/>
      <c r="P53" s="246" t="s">
        <v>703</v>
      </c>
      <c r="Q53" s="229"/>
      <c r="S53" s="280"/>
    </row>
    <row r="54" spans="1:19" ht="21.75" customHeight="1">
      <c r="A54" s="147">
        <f t="shared" si="4"/>
        <v>42</v>
      </c>
      <c r="B54" s="269" t="s">
        <v>340</v>
      </c>
      <c r="C54" s="227" t="s">
        <v>20</v>
      </c>
      <c r="D54" s="150">
        <v>1</v>
      </c>
      <c r="E54" s="150">
        <v>264</v>
      </c>
      <c r="F54" s="152">
        <v>6.5</v>
      </c>
      <c r="G54" s="153">
        <f t="shared" si="2"/>
        <v>1716</v>
      </c>
      <c r="H54" s="154">
        <v>3</v>
      </c>
      <c r="I54" s="153">
        <f t="shared" si="0"/>
        <v>792</v>
      </c>
      <c r="J54" s="155">
        <f t="shared" si="1"/>
        <v>2508</v>
      </c>
      <c r="K54" s="228">
        <f t="shared" si="3"/>
        <v>9.5</v>
      </c>
      <c r="M54" s="229">
        <v>0</v>
      </c>
      <c r="N54" s="159">
        <v>0</v>
      </c>
      <c r="P54" s="229" t="s">
        <v>704</v>
      </c>
      <c r="Q54" s="229"/>
      <c r="S54" s="268"/>
    </row>
    <row r="55" spans="1:19" ht="21.75" customHeight="1">
      <c r="A55" s="147">
        <f t="shared" si="4"/>
        <v>43</v>
      </c>
      <c r="B55" s="274" t="s">
        <v>341</v>
      </c>
      <c r="C55" s="227" t="s">
        <v>20</v>
      </c>
      <c r="D55" s="150">
        <v>1</v>
      </c>
      <c r="E55" s="150">
        <v>1</v>
      </c>
      <c r="F55" s="152">
        <v>45</v>
      </c>
      <c r="G55" s="153">
        <f t="shared" si="2"/>
        <v>45</v>
      </c>
      <c r="H55" s="154">
        <v>15</v>
      </c>
      <c r="I55" s="153">
        <f t="shared" si="0"/>
        <v>15</v>
      </c>
      <c r="J55" s="155">
        <f t="shared" si="1"/>
        <v>60</v>
      </c>
      <c r="K55" s="228">
        <f t="shared" si="3"/>
        <v>60</v>
      </c>
      <c r="M55" s="159">
        <v>0</v>
      </c>
      <c r="N55" s="159">
        <v>0</v>
      </c>
      <c r="P55" s="229" t="s">
        <v>704</v>
      </c>
      <c r="Q55" s="229"/>
      <c r="S55" s="268"/>
    </row>
    <row r="56" spans="1:19" ht="21.75" customHeight="1">
      <c r="A56" s="147">
        <f t="shared" si="4"/>
        <v>44</v>
      </c>
      <c r="B56" s="275" t="s">
        <v>342</v>
      </c>
      <c r="C56" s="227" t="s">
        <v>20</v>
      </c>
      <c r="D56" s="150">
        <v>1</v>
      </c>
      <c r="E56" s="150">
        <v>1</v>
      </c>
      <c r="F56" s="152">
        <v>163</v>
      </c>
      <c r="G56" s="153">
        <f t="shared" si="2"/>
        <v>163</v>
      </c>
      <c r="H56" s="154">
        <v>20</v>
      </c>
      <c r="I56" s="153">
        <f t="shared" si="0"/>
        <v>20</v>
      </c>
      <c r="J56" s="155">
        <f t="shared" si="1"/>
        <v>183</v>
      </c>
      <c r="K56" s="228">
        <f t="shared" si="3"/>
        <v>183</v>
      </c>
      <c r="M56" s="159">
        <v>0</v>
      </c>
      <c r="N56" s="159">
        <v>0</v>
      </c>
      <c r="P56" s="229" t="s">
        <v>704</v>
      </c>
      <c r="Q56" s="229"/>
      <c r="S56" s="268"/>
    </row>
    <row r="57" spans="1:19" ht="21.75" customHeight="1">
      <c r="A57" s="147">
        <f t="shared" si="4"/>
        <v>45</v>
      </c>
      <c r="B57" s="272" t="s">
        <v>343</v>
      </c>
      <c r="C57" s="227" t="s">
        <v>20</v>
      </c>
      <c r="D57" s="150">
        <v>1</v>
      </c>
      <c r="E57" s="150">
        <v>5</v>
      </c>
      <c r="F57" s="239">
        <v>210</v>
      </c>
      <c r="G57" s="153">
        <f t="shared" si="2"/>
        <v>1050</v>
      </c>
      <c r="H57" s="154">
        <v>25</v>
      </c>
      <c r="I57" s="153">
        <f t="shared" si="0"/>
        <v>125</v>
      </c>
      <c r="J57" s="155">
        <f t="shared" si="1"/>
        <v>1175</v>
      </c>
      <c r="K57" s="228">
        <f t="shared" si="3"/>
        <v>235</v>
      </c>
      <c r="M57" s="159">
        <v>0</v>
      </c>
      <c r="N57" s="159">
        <v>0</v>
      </c>
      <c r="P57" s="229" t="s">
        <v>704</v>
      </c>
      <c r="Q57" s="229"/>
      <c r="S57" s="268"/>
    </row>
    <row r="58" spans="1:19" ht="21.75" customHeight="1">
      <c r="A58" s="147">
        <f t="shared" si="4"/>
        <v>46</v>
      </c>
      <c r="B58" s="269" t="s">
        <v>344</v>
      </c>
      <c r="C58" s="227" t="s">
        <v>20</v>
      </c>
      <c r="D58" s="150">
        <v>1</v>
      </c>
      <c r="E58" s="150">
        <v>2</v>
      </c>
      <c r="F58" s="152">
        <v>265</v>
      </c>
      <c r="G58" s="153">
        <f t="shared" si="2"/>
        <v>530</v>
      </c>
      <c r="H58" s="154">
        <v>30</v>
      </c>
      <c r="I58" s="153">
        <f t="shared" si="0"/>
        <v>60</v>
      </c>
      <c r="J58" s="155">
        <f t="shared" si="1"/>
        <v>590</v>
      </c>
      <c r="K58" s="228">
        <f t="shared" si="3"/>
        <v>295</v>
      </c>
      <c r="M58" s="159">
        <v>0</v>
      </c>
      <c r="N58" s="159">
        <v>0</v>
      </c>
      <c r="P58" s="229" t="s">
        <v>704</v>
      </c>
      <c r="Q58" s="229"/>
      <c r="S58" s="268"/>
    </row>
    <row r="59" spans="1:19" ht="21.75" customHeight="1">
      <c r="A59" s="147">
        <f t="shared" si="4"/>
        <v>47</v>
      </c>
      <c r="B59" s="269" t="s">
        <v>345</v>
      </c>
      <c r="C59" s="227" t="s">
        <v>20</v>
      </c>
      <c r="D59" s="150">
        <v>1</v>
      </c>
      <c r="E59" s="150">
        <v>5</v>
      </c>
      <c r="F59" s="152">
        <v>15</v>
      </c>
      <c r="G59" s="153">
        <f t="shared" si="2"/>
        <v>75</v>
      </c>
      <c r="H59" s="154">
        <v>3</v>
      </c>
      <c r="I59" s="153">
        <f t="shared" si="0"/>
        <v>15</v>
      </c>
      <c r="J59" s="155">
        <f t="shared" si="1"/>
        <v>90</v>
      </c>
      <c r="K59" s="228">
        <f t="shared" si="3"/>
        <v>18</v>
      </c>
      <c r="M59" s="159">
        <v>0</v>
      </c>
      <c r="N59" s="159">
        <v>0</v>
      </c>
      <c r="P59" s="229" t="s">
        <v>704</v>
      </c>
      <c r="Q59" s="229"/>
      <c r="S59" s="268"/>
    </row>
    <row r="60" spans="1:19" ht="21.75" customHeight="1">
      <c r="A60" s="147">
        <f t="shared" si="4"/>
        <v>48</v>
      </c>
      <c r="B60" s="269" t="s">
        <v>346</v>
      </c>
      <c r="C60" s="227" t="s">
        <v>20</v>
      </c>
      <c r="D60" s="150">
        <v>1</v>
      </c>
      <c r="E60" s="150">
        <v>8</v>
      </c>
      <c r="F60" s="152">
        <v>35</v>
      </c>
      <c r="G60" s="153">
        <f t="shared" si="2"/>
        <v>280</v>
      </c>
      <c r="H60" s="154">
        <v>5</v>
      </c>
      <c r="I60" s="153">
        <f t="shared" si="0"/>
        <v>40</v>
      </c>
      <c r="J60" s="155">
        <f t="shared" si="1"/>
        <v>320</v>
      </c>
      <c r="K60" s="228">
        <f t="shared" si="3"/>
        <v>40</v>
      </c>
      <c r="M60" s="159">
        <v>0</v>
      </c>
      <c r="N60" s="159">
        <v>0</v>
      </c>
      <c r="P60" s="229" t="s">
        <v>704</v>
      </c>
      <c r="Q60" s="229"/>
      <c r="S60" s="268"/>
    </row>
    <row r="61" spans="1:19" ht="21.75" customHeight="1">
      <c r="A61" s="147">
        <f t="shared" si="4"/>
        <v>49</v>
      </c>
      <c r="B61" s="269" t="s">
        <v>347</v>
      </c>
      <c r="C61" s="227" t="s">
        <v>20</v>
      </c>
      <c r="D61" s="150">
        <v>1</v>
      </c>
      <c r="E61" s="150">
        <v>6</v>
      </c>
      <c r="F61" s="152">
        <v>45</v>
      </c>
      <c r="G61" s="153">
        <f t="shared" si="2"/>
        <v>270</v>
      </c>
      <c r="H61" s="154">
        <v>5</v>
      </c>
      <c r="I61" s="153">
        <f t="shared" si="0"/>
        <v>30</v>
      </c>
      <c r="J61" s="155">
        <f t="shared" si="1"/>
        <v>300</v>
      </c>
      <c r="K61" s="228">
        <f t="shared" si="3"/>
        <v>50</v>
      </c>
      <c r="M61" s="159">
        <v>0</v>
      </c>
      <c r="N61" s="159">
        <v>0</v>
      </c>
      <c r="P61" s="229" t="s">
        <v>704</v>
      </c>
      <c r="Q61" s="229"/>
      <c r="S61" s="268"/>
    </row>
    <row r="62" spans="1:19" ht="21.75" customHeight="1">
      <c r="A62" s="147">
        <f t="shared" si="4"/>
        <v>50</v>
      </c>
      <c r="B62" s="274" t="s">
        <v>348</v>
      </c>
      <c r="C62" s="227" t="s">
        <v>20</v>
      </c>
      <c r="D62" s="150">
        <v>1</v>
      </c>
      <c r="E62" s="150">
        <v>7</v>
      </c>
      <c r="F62" s="152">
        <v>55</v>
      </c>
      <c r="G62" s="153">
        <f t="shared" si="2"/>
        <v>385</v>
      </c>
      <c r="H62" s="154">
        <v>5</v>
      </c>
      <c r="I62" s="153">
        <f t="shared" si="0"/>
        <v>35</v>
      </c>
      <c r="J62" s="155">
        <f t="shared" si="1"/>
        <v>420</v>
      </c>
      <c r="K62" s="228">
        <f t="shared" si="3"/>
        <v>60</v>
      </c>
      <c r="M62" s="159">
        <v>0</v>
      </c>
      <c r="N62" s="159">
        <v>0</v>
      </c>
      <c r="P62" s="229" t="s">
        <v>704</v>
      </c>
      <c r="Q62" s="229"/>
      <c r="S62" s="268"/>
    </row>
    <row r="63" spans="1:19" ht="21.75" customHeight="1">
      <c r="A63" s="147">
        <f t="shared" si="4"/>
        <v>51</v>
      </c>
      <c r="B63" s="269" t="s">
        <v>349</v>
      </c>
      <c r="C63" s="227" t="s">
        <v>20</v>
      </c>
      <c r="D63" s="150">
        <v>1</v>
      </c>
      <c r="E63" s="150">
        <v>2</v>
      </c>
      <c r="F63" s="152">
        <v>135</v>
      </c>
      <c r="G63" s="153">
        <f t="shared" si="2"/>
        <v>270</v>
      </c>
      <c r="H63" s="154">
        <v>15</v>
      </c>
      <c r="I63" s="153">
        <f t="shared" si="0"/>
        <v>30</v>
      </c>
      <c r="J63" s="155">
        <f t="shared" si="1"/>
        <v>300</v>
      </c>
      <c r="K63" s="228">
        <f t="shared" si="3"/>
        <v>150</v>
      </c>
      <c r="M63" s="159">
        <v>0</v>
      </c>
      <c r="N63" s="159">
        <v>0</v>
      </c>
      <c r="P63" s="229" t="s">
        <v>704</v>
      </c>
      <c r="Q63" s="229"/>
      <c r="S63" s="268"/>
    </row>
    <row r="64" spans="1:19" ht="21.75" customHeight="1">
      <c r="A64" s="147">
        <f t="shared" si="4"/>
        <v>52</v>
      </c>
      <c r="B64" s="269" t="s">
        <v>350</v>
      </c>
      <c r="C64" s="227" t="s">
        <v>20</v>
      </c>
      <c r="D64" s="150">
        <v>1</v>
      </c>
      <c r="E64" s="150">
        <v>2</v>
      </c>
      <c r="F64" s="152">
        <v>12</v>
      </c>
      <c r="G64" s="153">
        <f t="shared" si="2"/>
        <v>24</v>
      </c>
      <c r="H64" s="154">
        <v>3</v>
      </c>
      <c r="I64" s="153">
        <f t="shared" si="0"/>
        <v>6</v>
      </c>
      <c r="J64" s="155">
        <f t="shared" si="1"/>
        <v>30</v>
      </c>
      <c r="K64" s="228">
        <f t="shared" si="3"/>
        <v>15</v>
      </c>
      <c r="M64" s="159">
        <v>0</v>
      </c>
      <c r="N64" s="159">
        <v>0</v>
      </c>
      <c r="P64" s="229" t="s">
        <v>704</v>
      </c>
      <c r="Q64" s="229"/>
      <c r="S64" s="268"/>
    </row>
    <row r="65" spans="1:19" ht="21.75" customHeight="1">
      <c r="A65" s="147">
        <f t="shared" si="4"/>
        <v>53</v>
      </c>
      <c r="B65" s="274" t="s">
        <v>351</v>
      </c>
      <c r="C65" s="227" t="s">
        <v>20</v>
      </c>
      <c r="D65" s="150">
        <v>1</v>
      </c>
      <c r="E65" s="150">
        <v>3</v>
      </c>
      <c r="F65" s="152">
        <v>25</v>
      </c>
      <c r="G65" s="153">
        <f t="shared" si="2"/>
        <v>75</v>
      </c>
      <c r="H65" s="154">
        <v>5</v>
      </c>
      <c r="I65" s="153">
        <f t="shared" si="0"/>
        <v>15</v>
      </c>
      <c r="J65" s="155">
        <f t="shared" si="1"/>
        <v>90</v>
      </c>
      <c r="K65" s="228">
        <f t="shared" si="3"/>
        <v>30</v>
      </c>
      <c r="M65" s="159">
        <v>0</v>
      </c>
      <c r="N65" s="159">
        <v>0</v>
      </c>
      <c r="P65" s="229" t="s">
        <v>704</v>
      </c>
      <c r="Q65" s="229"/>
      <c r="S65" s="268"/>
    </row>
    <row r="66" spans="1:19" ht="21.75" customHeight="1">
      <c r="A66" s="147">
        <f t="shared" si="4"/>
        <v>54</v>
      </c>
      <c r="B66" s="269" t="s">
        <v>352</v>
      </c>
      <c r="C66" s="227" t="s">
        <v>20</v>
      </c>
      <c r="D66" s="150">
        <v>1</v>
      </c>
      <c r="E66" s="150">
        <v>4</v>
      </c>
      <c r="F66" s="152">
        <v>32</v>
      </c>
      <c r="G66" s="153">
        <f t="shared" si="2"/>
        <v>128</v>
      </c>
      <c r="H66" s="154">
        <v>5</v>
      </c>
      <c r="I66" s="153">
        <f t="shared" si="0"/>
        <v>20</v>
      </c>
      <c r="J66" s="155">
        <f t="shared" si="1"/>
        <v>148</v>
      </c>
      <c r="K66" s="228">
        <f t="shared" si="3"/>
        <v>37</v>
      </c>
      <c r="M66" s="159">
        <v>0</v>
      </c>
      <c r="N66" s="159">
        <v>0</v>
      </c>
      <c r="P66" s="229" t="s">
        <v>704</v>
      </c>
      <c r="Q66" s="229"/>
      <c r="S66" s="268"/>
    </row>
    <row r="67" spans="1:19" ht="21.75" customHeight="1">
      <c r="A67" s="147">
        <f t="shared" si="4"/>
        <v>55</v>
      </c>
      <c r="B67" s="269" t="s">
        <v>353</v>
      </c>
      <c r="C67" s="227" t="s">
        <v>20</v>
      </c>
      <c r="D67" s="150">
        <v>1</v>
      </c>
      <c r="E67" s="150">
        <v>4</v>
      </c>
      <c r="F67" s="239">
        <v>45</v>
      </c>
      <c r="G67" s="153">
        <f t="shared" si="2"/>
        <v>180</v>
      </c>
      <c r="H67" s="154">
        <v>5</v>
      </c>
      <c r="I67" s="153">
        <f t="shared" si="0"/>
        <v>20</v>
      </c>
      <c r="J67" s="155">
        <f t="shared" si="1"/>
        <v>200</v>
      </c>
      <c r="K67" s="228">
        <f t="shared" si="3"/>
        <v>50</v>
      </c>
      <c r="M67" s="159">
        <v>0</v>
      </c>
      <c r="N67" s="159">
        <v>0</v>
      </c>
      <c r="P67" s="229" t="s">
        <v>704</v>
      </c>
      <c r="Q67" s="229"/>
      <c r="S67" s="268"/>
    </row>
    <row r="68" spans="1:19" ht="21.75" customHeight="1">
      <c r="A68" s="147">
        <f t="shared" si="4"/>
        <v>56</v>
      </c>
      <c r="B68" s="269" t="s">
        <v>354</v>
      </c>
      <c r="C68" s="227" t="s">
        <v>20</v>
      </c>
      <c r="D68" s="150">
        <v>1</v>
      </c>
      <c r="E68" s="150">
        <v>1</v>
      </c>
      <c r="F68" s="152">
        <v>120</v>
      </c>
      <c r="G68" s="153">
        <f t="shared" si="2"/>
        <v>120</v>
      </c>
      <c r="H68" s="154">
        <v>15</v>
      </c>
      <c r="I68" s="153">
        <f t="shared" si="0"/>
        <v>15</v>
      </c>
      <c r="J68" s="155">
        <f t="shared" si="1"/>
        <v>135</v>
      </c>
      <c r="K68" s="228">
        <f t="shared" si="3"/>
        <v>135</v>
      </c>
      <c r="M68" s="159">
        <v>0</v>
      </c>
      <c r="N68" s="159">
        <v>0</v>
      </c>
      <c r="P68" s="229" t="s">
        <v>704</v>
      </c>
      <c r="Q68" s="229"/>
      <c r="S68" s="268"/>
    </row>
    <row r="69" spans="1:19" ht="21.75" customHeight="1">
      <c r="A69" s="147">
        <f t="shared" si="4"/>
        <v>57</v>
      </c>
      <c r="B69" s="269" t="s">
        <v>355</v>
      </c>
      <c r="C69" s="227" t="s">
        <v>20</v>
      </c>
      <c r="D69" s="150">
        <v>1</v>
      </c>
      <c r="E69" s="150">
        <v>1</v>
      </c>
      <c r="F69" s="152">
        <v>250</v>
      </c>
      <c r="G69" s="153">
        <f t="shared" si="2"/>
        <v>250</v>
      </c>
      <c r="H69" s="154">
        <v>50</v>
      </c>
      <c r="I69" s="153">
        <f t="shared" si="0"/>
        <v>50</v>
      </c>
      <c r="J69" s="155">
        <f t="shared" si="1"/>
        <v>300</v>
      </c>
      <c r="K69" s="228">
        <f t="shared" si="3"/>
        <v>300</v>
      </c>
      <c r="M69" s="234">
        <v>0</v>
      </c>
      <c r="N69" s="159">
        <v>0</v>
      </c>
      <c r="P69" s="229" t="s">
        <v>704</v>
      </c>
      <c r="Q69" s="229"/>
      <c r="S69" s="268"/>
    </row>
    <row r="70" spans="1:19" ht="25.5">
      <c r="A70" s="147">
        <f t="shared" si="4"/>
        <v>58</v>
      </c>
      <c r="B70" s="269" t="s">
        <v>356</v>
      </c>
      <c r="C70" s="270" t="s">
        <v>22</v>
      </c>
      <c r="D70" s="150">
        <v>1</v>
      </c>
      <c r="E70" s="150">
        <v>300</v>
      </c>
      <c r="F70" s="152">
        <v>20.5</v>
      </c>
      <c r="G70" s="153">
        <f t="shared" si="2"/>
        <v>6150</v>
      </c>
      <c r="H70" s="154">
        <v>13</v>
      </c>
      <c r="I70" s="153">
        <f t="shared" si="0"/>
        <v>3900</v>
      </c>
      <c r="J70" s="155">
        <f t="shared" si="1"/>
        <v>10050</v>
      </c>
      <c r="K70" s="228">
        <f t="shared" si="3"/>
        <v>33.5</v>
      </c>
      <c r="M70" s="234">
        <v>0</v>
      </c>
      <c r="N70" s="234">
        <v>0</v>
      </c>
      <c r="P70" s="229"/>
      <c r="Q70" s="229"/>
      <c r="S70" s="268"/>
    </row>
    <row r="71" spans="1:19" ht="21" customHeight="1">
      <c r="A71" s="147">
        <f t="shared" si="4"/>
        <v>59</v>
      </c>
      <c r="B71" s="269" t="s">
        <v>357</v>
      </c>
      <c r="C71" s="270" t="s">
        <v>22</v>
      </c>
      <c r="D71" s="150">
        <v>1</v>
      </c>
      <c r="E71" s="150">
        <v>300</v>
      </c>
      <c r="F71" s="152">
        <v>8.5</v>
      </c>
      <c r="G71" s="153">
        <f t="shared" si="2"/>
        <v>2550</v>
      </c>
      <c r="H71" s="154">
        <v>4</v>
      </c>
      <c r="I71" s="153">
        <f t="shared" si="0"/>
        <v>1200</v>
      </c>
      <c r="J71" s="155">
        <f t="shared" si="1"/>
        <v>3750</v>
      </c>
      <c r="K71" s="228">
        <f t="shared" si="3"/>
        <v>12.5</v>
      </c>
      <c r="M71" s="234">
        <v>0</v>
      </c>
      <c r="N71" s="234">
        <v>0</v>
      </c>
      <c r="P71" s="246" t="s">
        <v>715</v>
      </c>
      <c r="Q71" s="229"/>
      <c r="S71" s="268"/>
    </row>
    <row r="72" spans="1:19" ht="21" customHeight="1">
      <c r="A72" s="147">
        <f t="shared" si="4"/>
        <v>60</v>
      </c>
      <c r="B72" s="269" t="s">
        <v>358</v>
      </c>
      <c r="C72" s="227" t="s">
        <v>20</v>
      </c>
      <c r="D72" s="150">
        <v>1</v>
      </c>
      <c r="E72" s="150">
        <v>28</v>
      </c>
      <c r="F72" s="152">
        <v>12</v>
      </c>
      <c r="G72" s="153">
        <f t="shared" si="2"/>
        <v>336</v>
      </c>
      <c r="H72" s="154">
        <v>3</v>
      </c>
      <c r="I72" s="153">
        <f t="shared" si="0"/>
        <v>84</v>
      </c>
      <c r="J72" s="155">
        <f t="shared" si="1"/>
        <v>420</v>
      </c>
      <c r="K72" s="228">
        <f t="shared" si="3"/>
        <v>15</v>
      </c>
      <c r="M72" s="234">
        <v>0</v>
      </c>
      <c r="N72" s="234">
        <v>0</v>
      </c>
      <c r="P72" s="287" t="s">
        <v>711</v>
      </c>
      <c r="Q72" s="229"/>
      <c r="S72" s="268"/>
    </row>
    <row r="73" spans="1:19" ht="21" customHeight="1">
      <c r="A73" s="147">
        <f t="shared" si="4"/>
        <v>61</v>
      </c>
      <c r="B73" s="269" t="s">
        <v>359</v>
      </c>
      <c r="C73" s="227" t="s">
        <v>20</v>
      </c>
      <c r="D73" s="150">
        <v>1</v>
      </c>
      <c r="E73" s="150">
        <v>76</v>
      </c>
      <c r="F73" s="152">
        <v>18.2</v>
      </c>
      <c r="G73" s="153">
        <f t="shared" si="2"/>
        <v>1383.2</v>
      </c>
      <c r="H73" s="154">
        <v>5</v>
      </c>
      <c r="I73" s="153">
        <f t="shared" si="0"/>
        <v>380</v>
      </c>
      <c r="J73" s="155">
        <f t="shared" si="1"/>
        <v>1763.2</v>
      </c>
      <c r="K73" s="228">
        <f t="shared" si="3"/>
        <v>23.2</v>
      </c>
      <c r="M73" s="234">
        <v>0</v>
      </c>
      <c r="N73" s="234">
        <v>0</v>
      </c>
      <c r="P73" s="287" t="s">
        <v>711</v>
      </c>
      <c r="Q73" s="229"/>
      <c r="S73" s="268"/>
    </row>
    <row r="74" spans="1:19" ht="21" customHeight="1">
      <c r="A74" s="147">
        <f>A72+1</f>
        <v>61</v>
      </c>
      <c r="B74" s="269" t="s">
        <v>360</v>
      </c>
      <c r="C74" s="227" t="s">
        <v>20</v>
      </c>
      <c r="D74" s="150">
        <v>1</v>
      </c>
      <c r="E74" s="150">
        <v>2</v>
      </c>
      <c r="F74" s="152">
        <v>15</v>
      </c>
      <c r="G74" s="153">
        <f t="shared" si="2"/>
        <v>30</v>
      </c>
      <c r="H74" s="154">
        <v>5</v>
      </c>
      <c r="I74" s="153">
        <f t="shared" si="0"/>
        <v>10</v>
      </c>
      <c r="J74" s="155">
        <f t="shared" si="1"/>
        <v>40</v>
      </c>
      <c r="K74" s="228">
        <f t="shared" si="3"/>
        <v>20</v>
      </c>
      <c r="M74" s="159">
        <v>0</v>
      </c>
      <c r="N74" s="159">
        <v>0</v>
      </c>
      <c r="P74" s="229" t="s">
        <v>695</v>
      </c>
      <c r="Q74" s="229"/>
      <c r="S74" s="268"/>
    </row>
    <row r="75" spans="1:19" ht="21" customHeight="1">
      <c r="A75" s="147">
        <f t="shared" si="4"/>
        <v>62</v>
      </c>
      <c r="B75" s="269" t="s">
        <v>361</v>
      </c>
      <c r="C75" s="227" t="s">
        <v>20</v>
      </c>
      <c r="D75" s="150">
        <v>1</v>
      </c>
      <c r="E75" s="150">
        <v>2</v>
      </c>
      <c r="F75" s="152">
        <v>350</v>
      </c>
      <c r="G75" s="153">
        <f t="shared" si="2"/>
        <v>700</v>
      </c>
      <c r="H75" s="154">
        <v>80</v>
      </c>
      <c r="I75" s="153">
        <f t="shared" si="0"/>
        <v>160</v>
      </c>
      <c r="J75" s="155">
        <f t="shared" si="1"/>
        <v>860</v>
      </c>
      <c r="K75" s="228">
        <f t="shared" si="3"/>
        <v>430</v>
      </c>
      <c r="M75" s="234">
        <v>0</v>
      </c>
      <c r="N75" s="234">
        <v>0</v>
      </c>
      <c r="P75" s="229" t="s">
        <v>710</v>
      </c>
      <c r="Q75" s="229"/>
      <c r="S75" s="268"/>
    </row>
    <row r="76" spans="1:19" ht="21" customHeight="1">
      <c r="A76" s="147">
        <f t="shared" si="4"/>
        <v>63</v>
      </c>
      <c r="B76" s="269" t="s">
        <v>362</v>
      </c>
      <c r="C76" s="227" t="s">
        <v>20</v>
      </c>
      <c r="D76" s="150">
        <v>1</v>
      </c>
      <c r="E76" s="150">
        <v>2</v>
      </c>
      <c r="F76" s="152">
        <v>350</v>
      </c>
      <c r="G76" s="153">
        <f t="shared" si="2"/>
        <v>700</v>
      </c>
      <c r="H76" s="154">
        <v>80</v>
      </c>
      <c r="I76" s="153">
        <f t="shared" si="0"/>
        <v>160</v>
      </c>
      <c r="J76" s="155">
        <f t="shared" si="1"/>
        <v>860</v>
      </c>
      <c r="K76" s="228">
        <f t="shared" si="3"/>
        <v>430</v>
      </c>
      <c r="M76" s="234">
        <v>0</v>
      </c>
      <c r="N76" s="234">
        <v>0</v>
      </c>
      <c r="P76" s="229" t="s">
        <v>710</v>
      </c>
      <c r="Q76" s="229"/>
      <c r="S76" s="268"/>
    </row>
    <row r="77" spans="1:19" ht="21.75" customHeight="1" thickBot="1">
      <c r="B77" s="281"/>
      <c r="F77" s="171"/>
      <c r="G77" s="251">
        <f>SUM(G13:G76)</f>
        <v>185484.7</v>
      </c>
      <c r="H77" s="173"/>
      <c r="I77" s="251">
        <f>SUM(I13:I76)</f>
        <v>35533.5</v>
      </c>
      <c r="J77" s="252"/>
      <c r="M77" s="254"/>
      <c r="N77" s="254"/>
      <c r="P77" s="254"/>
      <c r="Q77" s="254"/>
    </row>
    <row r="78" spans="1:19" ht="20.25" customHeight="1" thickBot="1">
      <c r="F78" s="177"/>
      <c r="G78" s="178" t="s">
        <v>185</v>
      </c>
      <c r="H78" s="255">
        <v>0.01</v>
      </c>
      <c r="I78" s="180"/>
      <c r="J78" s="181">
        <f>H78*G77</f>
        <v>1854.8470000000002</v>
      </c>
      <c r="M78" s="254"/>
      <c r="N78" s="254"/>
      <c r="P78" s="254"/>
      <c r="Q78" s="254"/>
    </row>
    <row r="79" spans="1:19" ht="20.25" customHeight="1" thickBot="1">
      <c r="F79" s="171"/>
      <c r="G79" s="182"/>
      <c r="H79" s="173"/>
      <c r="I79" s="182"/>
      <c r="J79" s="184"/>
      <c r="M79" s="254"/>
      <c r="N79" s="254"/>
      <c r="P79" s="254"/>
      <c r="Q79" s="254"/>
    </row>
    <row r="80" spans="1:19" ht="20.25" customHeight="1" thickBot="1">
      <c r="F80" s="177"/>
      <c r="G80" s="180" t="s">
        <v>186</v>
      </c>
      <c r="H80" s="257"/>
      <c r="I80" s="180"/>
      <c r="J80" s="181">
        <f>SUM(J13:J78)</f>
        <v>222873.04700000002</v>
      </c>
      <c r="M80" s="254"/>
      <c r="N80" s="254"/>
      <c r="P80" s="254"/>
      <c r="Q80" s="254"/>
    </row>
    <row r="81" spans="6:17" ht="20.25" customHeight="1" thickBot="1">
      <c r="F81" s="185"/>
      <c r="G81" s="186"/>
      <c r="H81" s="258"/>
      <c r="I81" s="186"/>
      <c r="J81" s="188"/>
      <c r="M81" s="254"/>
      <c r="N81" s="254"/>
      <c r="P81" s="254"/>
      <c r="Q81" s="254"/>
    </row>
    <row r="82" spans="6:17" ht="20.25" customHeight="1">
      <c r="F82" s="189"/>
      <c r="G82" s="190" t="s">
        <v>187</v>
      </c>
      <c r="H82" s="259">
        <v>0.08</v>
      </c>
      <c r="I82" s="192"/>
      <c r="J82" s="193">
        <f>J80*H82</f>
        <v>17829.843760000003</v>
      </c>
      <c r="M82" s="254"/>
      <c r="N82" s="254"/>
      <c r="P82" s="254"/>
      <c r="Q82" s="254"/>
    </row>
    <row r="83" spans="6:17" ht="20.25" customHeight="1" thickBot="1">
      <c r="F83" s="194"/>
      <c r="G83" s="195" t="s">
        <v>188</v>
      </c>
      <c r="H83" s="260"/>
      <c r="I83" s="197"/>
      <c r="J83" s="198">
        <f>J80+J82</f>
        <v>240702.89076000004</v>
      </c>
      <c r="M83" s="254"/>
      <c r="N83" s="254"/>
      <c r="P83" s="254"/>
      <c r="Q83" s="254"/>
    </row>
    <row r="84" spans="6:17" ht="20.25" customHeight="1" thickBot="1">
      <c r="F84" s="199"/>
      <c r="G84" s="200"/>
      <c r="H84" s="261"/>
      <c r="I84" s="202"/>
      <c r="J84" s="203"/>
      <c r="M84" s="254"/>
      <c r="N84" s="254"/>
      <c r="P84" s="254"/>
      <c r="Q84" s="254"/>
    </row>
    <row r="85" spans="6:17" ht="20.25" customHeight="1">
      <c r="F85" s="204"/>
      <c r="G85" s="190" t="s">
        <v>189</v>
      </c>
      <c r="H85" s="259">
        <v>0.1</v>
      </c>
      <c r="I85" s="192"/>
      <c r="J85" s="193">
        <f>J83*H85</f>
        <v>24070.289076000005</v>
      </c>
      <c r="M85" s="254"/>
      <c r="N85" s="254"/>
      <c r="P85" s="254"/>
      <c r="Q85" s="254"/>
    </row>
    <row r="86" spans="6:17" ht="20.25" customHeight="1" thickBot="1">
      <c r="F86" s="194"/>
      <c r="G86" s="195" t="s">
        <v>188</v>
      </c>
      <c r="H86" s="262"/>
      <c r="I86" s="197"/>
      <c r="J86" s="198">
        <f>J83+J85</f>
        <v>264773.17983600002</v>
      </c>
      <c r="M86" s="254"/>
      <c r="N86" s="254"/>
      <c r="P86" s="254"/>
      <c r="Q86" s="254"/>
    </row>
    <row r="87" spans="6:17" ht="20.25" customHeight="1" thickBot="1">
      <c r="F87" s="199"/>
      <c r="G87" s="200"/>
      <c r="H87" s="263"/>
      <c r="I87" s="202"/>
      <c r="J87" s="203"/>
      <c r="M87" s="254"/>
      <c r="N87" s="254"/>
      <c r="P87" s="254"/>
      <c r="Q87" s="254"/>
    </row>
    <row r="88" spans="6:17" ht="20.25" customHeight="1">
      <c r="F88" s="204"/>
      <c r="G88" s="205" t="s">
        <v>190</v>
      </c>
      <c r="H88" s="259">
        <v>0.18</v>
      </c>
      <c r="I88" s="192"/>
      <c r="J88" s="206">
        <f>J86*H88</f>
        <v>47659.172370480002</v>
      </c>
      <c r="M88" s="254"/>
      <c r="N88" s="254"/>
      <c r="P88" s="254"/>
      <c r="Q88" s="254"/>
    </row>
    <row r="89" spans="6:17" ht="20.25" customHeight="1" thickBot="1">
      <c r="F89" s="194"/>
      <c r="G89" s="207" t="s">
        <v>191</v>
      </c>
      <c r="H89" s="260" t="s">
        <v>11</v>
      </c>
      <c r="I89" s="209"/>
      <c r="J89" s="210">
        <f>J86+J88</f>
        <v>312432.35220648005</v>
      </c>
      <c r="M89" s="254"/>
      <c r="N89" s="254"/>
      <c r="P89" s="254"/>
      <c r="Q89" s="254"/>
    </row>
    <row r="90" spans="6:17">
      <c r="M90" s="254"/>
      <c r="N90" s="254"/>
    </row>
    <row r="91" spans="6:17">
      <c r="M91" s="254"/>
      <c r="N91" s="254"/>
    </row>
    <row r="92" spans="6:17">
      <c r="M92" s="254"/>
      <c r="N92" s="254"/>
    </row>
    <row r="93" spans="6:17">
      <c r="M93" s="254"/>
      <c r="N93" s="254"/>
    </row>
  </sheetData>
  <mergeCells count="20">
    <mergeCell ref="A11:K11"/>
    <mergeCell ref="A12:C12"/>
    <mergeCell ref="J7:J8"/>
    <mergeCell ref="K7:K8"/>
    <mergeCell ref="M7:M8"/>
    <mergeCell ref="N7:N8"/>
    <mergeCell ref="P7:P8"/>
    <mergeCell ref="Q7:Q8"/>
    <mergeCell ref="A6:F6"/>
    <mergeCell ref="A7:A8"/>
    <mergeCell ref="C7:C8"/>
    <mergeCell ref="D7:E7"/>
    <mergeCell ref="F7:G7"/>
    <mergeCell ref="H7:I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18"/>
  <sheetViews>
    <sheetView showGridLines="0" topLeftCell="B1" zoomScale="85" zoomScaleNormal="85" workbookViewId="0">
      <pane ySplit="8" topLeftCell="A9" activePane="bottomLeft" state="frozen"/>
      <selection activeCell="O300" sqref="O300"/>
      <selection pane="bottomLeft" activeCell="B25" sqref="B25"/>
    </sheetView>
  </sheetViews>
  <sheetFormatPr defaultColWidth="9" defaultRowHeight="15.75"/>
  <cols>
    <col min="1" max="1" width="5.25" style="11" customWidth="1"/>
    <col min="2" max="2" width="51.5" style="74" customWidth="1"/>
    <col min="3" max="3" width="9.375" style="11" customWidth="1"/>
    <col min="4" max="4" width="7.25" style="11" customWidth="1"/>
    <col min="5" max="5" width="10.625" style="11" customWidth="1"/>
    <col min="6" max="10" width="13.375" style="11" customWidth="1"/>
    <col min="11" max="11" width="11.25" style="73" customWidth="1"/>
    <col min="12" max="12" width="3.625" style="73" hidden="1" customWidth="1"/>
    <col min="13" max="13" width="10.625" style="11" hidden="1" customWidth="1"/>
    <col min="14" max="14" width="10.25" style="11" hidden="1" customWidth="1"/>
    <col min="15" max="15" width="7.375" style="11" customWidth="1"/>
    <col min="16" max="16" width="12.75" style="11" customWidth="1"/>
    <col min="17" max="17" width="14.25" style="75" customWidth="1"/>
    <col min="18" max="18" width="6.625" style="11" customWidth="1"/>
    <col min="19" max="19" width="6.75" style="11" customWidth="1"/>
    <col min="20" max="16384" width="9" style="11"/>
  </cols>
  <sheetData>
    <row r="1" spans="1:17" ht="18.75" thickBot="1">
      <c r="A1" s="578" t="s">
        <v>631</v>
      </c>
      <c r="B1" s="579"/>
      <c r="C1" s="12"/>
      <c r="D1" s="9"/>
      <c r="E1" s="8"/>
      <c r="F1" s="9"/>
      <c r="G1" s="13"/>
      <c r="H1" s="580" t="s">
        <v>9</v>
      </c>
      <c r="I1" s="581"/>
      <c r="J1" s="582"/>
      <c r="K1" s="68"/>
      <c r="L1" s="68"/>
      <c r="M1" s="10"/>
      <c r="N1" s="14"/>
    </row>
    <row r="2" spans="1:17" ht="16.5" customHeight="1" thickBot="1">
      <c r="A2" s="583"/>
      <c r="B2" s="583"/>
      <c r="C2" s="583"/>
      <c r="D2" s="583"/>
      <c r="E2" s="583"/>
      <c r="F2" s="583"/>
      <c r="G2" s="15"/>
      <c r="H2" s="61" t="s">
        <v>11</v>
      </c>
      <c r="I2" s="62" t="s">
        <v>10</v>
      </c>
      <c r="J2" s="63" t="s">
        <v>12</v>
      </c>
      <c r="K2" s="68"/>
      <c r="L2" s="68"/>
      <c r="M2" s="10"/>
      <c r="N2" s="14"/>
    </row>
    <row r="3" spans="1:17" ht="16.5" thickBot="1">
      <c r="A3" s="583"/>
      <c r="B3" s="583"/>
      <c r="C3" s="583"/>
      <c r="D3" s="583"/>
      <c r="E3" s="583"/>
      <c r="F3" s="583"/>
      <c r="G3" s="16"/>
      <c r="H3" s="64">
        <f>J114</f>
        <v>96390.097848000019</v>
      </c>
      <c r="I3" s="65">
        <f>H3*J3</f>
        <v>236155.73972760007</v>
      </c>
      <c r="J3" s="66">
        <f>'3. გათბობა-გაგრილება'!J4</f>
        <v>2.4500000000000002</v>
      </c>
      <c r="K3" s="68"/>
      <c r="L3" s="68"/>
      <c r="M3" s="10"/>
      <c r="N3" s="14"/>
    </row>
    <row r="4" spans="1:17" ht="16.5" thickBot="1">
      <c r="A4" s="584"/>
      <c r="B4" s="584"/>
      <c r="C4" s="585"/>
      <c r="D4" s="585"/>
      <c r="E4" s="585"/>
      <c r="F4" s="584"/>
      <c r="G4" s="17"/>
      <c r="H4" s="12"/>
      <c r="I4" s="8"/>
      <c r="J4" s="18"/>
      <c r="K4" s="69"/>
      <c r="L4" s="69"/>
      <c r="M4" s="19"/>
      <c r="N4" s="19"/>
    </row>
    <row r="5" spans="1:17" ht="16.149999999999999" customHeight="1" thickBot="1">
      <c r="A5" s="550" t="s">
        <v>592</v>
      </c>
      <c r="B5" s="108" t="s">
        <v>31</v>
      </c>
      <c r="C5" s="552" t="s">
        <v>32</v>
      </c>
      <c r="D5" s="554" t="s">
        <v>33</v>
      </c>
      <c r="E5" s="555"/>
      <c r="F5" s="556" t="s">
        <v>34</v>
      </c>
      <c r="G5" s="557"/>
      <c r="H5" s="558" t="s">
        <v>35</v>
      </c>
      <c r="I5" s="557"/>
      <c r="J5" s="559" t="s">
        <v>36</v>
      </c>
      <c r="K5" s="561" t="s">
        <v>37</v>
      </c>
      <c r="L5" s="214"/>
      <c r="M5" s="544" t="s">
        <v>38</v>
      </c>
      <c r="N5" s="544" t="s">
        <v>39</v>
      </c>
      <c r="O5" s="214"/>
      <c r="P5" s="546" t="s">
        <v>40</v>
      </c>
      <c r="Q5" s="544" t="s">
        <v>41</v>
      </c>
    </row>
    <row r="6" spans="1:17" ht="39" thickBot="1">
      <c r="A6" s="551"/>
      <c r="B6" s="109"/>
      <c r="C6" s="553"/>
      <c r="D6" s="110" t="s">
        <v>42</v>
      </c>
      <c r="E6" s="111" t="s">
        <v>43</v>
      </c>
      <c r="F6" s="112" t="s">
        <v>44</v>
      </c>
      <c r="G6" s="113" t="s">
        <v>43</v>
      </c>
      <c r="H6" s="114" t="s">
        <v>44</v>
      </c>
      <c r="I6" s="113" t="s">
        <v>43</v>
      </c>
      <c r="J6" s="560"/>
      <c r="K6" s="562"/>
      <c r="L6" s="214"/>
      <c r="M6" s="545"/>
      <c r="N6" s="545"/>
      <c r="O6" s="214"/>
      <c r="P6" s="547"/>
      <c r="Q6" s="545"/>
    </row>
    <row r="7" spans="1:17" ht="19.5" customHeight="1" thickBot="1">
      <c r="A7" s="115" t="s">
        <v>0</v>
      </c>
      <c r="B7" s="116" t="s">
        <v>1</v>
      </c>
      <c r="C7" s="117" t="s">
        <v>2</v>
      </c>
      <c r="D7" s="118" t="s">
        <v>13</v>
      </c>
      <c r="E7" s="119" t="s">
        <v>3</v>
      </c>
      <c r="F7" s="120" t="s">
        <v>4</v>
      </c>
      <c r="G7" s="120" t="s">
        <v>5</v>
      </c>
      <c r="H7" s="121" t="s">
        <v>6</v>
      </c>
      <c r="I7" s="120" t="s">
        <v>7</v>
      </c>
      <c r="J7" s="122" t="s">
        <v>8</v>
      </c>
      <c r="K7" s="123" t="s">
        <v>15</v>
      </c>
      <c r="L7" s="214"/>
      <c r="M7" s="124" t="s">
        <v>14</v>
      </c>
      <c r="N7" s="125" t="s">
        <v>16</v>
      </c>
      <c r="O7" s="214"/>
      <c r="P7" s="124" t="s">
        <v>45</v>
      </c>
      <c r="Q7" s="125" t="s">
        <v>46</v>
      </c>
    </row>
    <row r="8" spans="1:17" ht="19.5" customHeight="1">
      <c r="A8" s="218"/>
      <c r="B8" s="219"/>
      <c r="C8" s="220"/>
      <c r="D8" s="221"/>
      <c r="E8" s="222"/>
      <c r="F8" s="223"/>
      <c r="G8" s="223"/>
      <c r="H8" s="224"/>
      <c r="I8" s="223"/>
      <c r="J8" s="223"/>
      <c r="K8" s="225"/>
      <c r="L8" s="214"/>
      <c r="M8" s="265"/>
      <c r="N8" s="266"/>
      <c r="O8" s="214"/>
      <c r="P8" s="265"/>
      <c r="Q8" s="266"/>
    </row>
    <row r="9" spans="1:17">
      <c r="A9" s="586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8"/>
      <c r="M9" s="267"/>
      <c r="N9" s="267"/>
      <c r="O9" s="214"/>
      <c r="P9" s="267"/>
      <c r="Q9" s="267"/>
    </row>
    <row r="10" spans="1:17" s="72" customFormat="1" ht="23.25" customHeight="1">
      <c r="A10" s="587" t="s">
        <v>699</v>
      </c>
      <c r="B10" s="587"/>
      <c r="C10" s="587"/>
      <c r="D10" s="282"/>
      <c r="E10" s="282"/>
      <c r="F10" s="282"/>
      <c r="G10" s="282"/>
      <c r="H10" s="282"/>
      <c r="I10" s="282"/>
      <c r="J10" s="282"/>
      <c r="K10" s="283"/>
      <c r="L10" s="8"/>
      <c r="M10" s="226"/>
      <c r="N10" s="226"/>
      <c r="P10" s="226"/>
      <c r="Q10" s="284"/>
    </row>
    <row r="11" spans="1:17">
      <c r="A11" s="147">
        <v>1</v>
      </c>
      <c r="B11" s="231" t="s">
        <v>363</v>
      </c>
      <c r="C11" s="285" t="s">
        <v>260</v>
      </c>
      <c r="D11" s="160">
        <v>1</v>
      </c>
      <c r="E11" s="160">
        <v>120</v>
      </c>
      <c r="F11" s="239">
        <v>11</v>
      </c>
      <c r="G11" s="241">
        <f t="shared" ref="G11:G74" si="0">F11*E11</f>
        <v>1320</v>
      </c>
      <c r="H11" s="242">
        <v>4</v>
      </c>
      <c r="I11" s="241">
        <f t="shared" ref="I11:I74" si="1">H11*E11</f>
        <v>480</v>
      </c>
      <c r="J11" s="243">
        <f t="shared" ref="J11:J74" si="2">G11+I11</f>
        <v>1800</v>
      </c>
      <c r="K11" s="244">
        <f t="shared" ref="K11:K74" si="3">J11/E11</f>
        <v>15</v>
      </c>
      <c r="L11" s="77"/>
      <c r="M11" s="286">
        <v>0</v>
      </c>
      <c r="N11" s="286">
        <v>0</v>
      </c>
      <c r="O11" s="8"/>
      <c r="P11" s="287" t="s">
        <v>700</v>
      </c>
      <c r="Q11" s="288"/>
    </row>
    <row r="12" spans="1:17">
      <c r="A12" s="147">
        <f>A11+1</f>
        <v>2</v>
      </c>
      <c r="B12" s="231" t="s">
        <v>364</v>
      </c>
      <c r="C12" s="285" t="s">
        <v>260</v>
      </c>
      <c r="D12" s="160">
        <v>1</v>
      </c>
      <c r="E12" s="160">
        <v>10</v>
      </c>
      <c r="F12" s="239">
        <v>6.5</v>
      </c>
      <c r="G12" s="241">
        <f t="shared" si="0"/>
        <v>65</v>
      </c>
      <c r="H12" s="242">
        <v>2.5</v>
      </c>
      <c r="I12" s="241">
        <f t="shared" si="1"/>
        <v>25</v>
      </c>
      <c r="J12" s="243">
        <f t="shared" si="2"/>
        <v>90</v>
      </c>
      <c r="K12" s="244">
        <f t="shared" si="3"/>
        <v>9</v>
      </c>
      <c r="L12" s="77"/>
      <c r="M12" s="286">
        <v>0</v>
      </c>
      <c r="N12" s="286">
        <v>0</v>
      </c>
      <c r="O12" s="8"/>
      <c r="P12" s="287" t="s">
        <v>700</v>
      </c>
      <c r="Q12" s="288"/>
    </row>
    <row r="13" spans="1:17">
      <c r="A13" s="147">
        <f>A12+1</f>
        <v>3</v>
      </c>
      <c r="B13" s="231" t="s">
        <v>365</v>
      </c>
      <c r="C13" s="285" t="s">
        <v>260</v>
      </c>
      <c r="D13" s="160">
        <v>1</v>
      </c>
      <c r="E13" s="160">
        <v>15</v>
      </c>
      <c r="F13" s="239">
        <v>4.7</v>
      </c>
      <c r="G13" s="241">
        <f t="shared" si="0"/>
        <v>70.5</v>
      </c>
      <c r="H13" s="242">
        <v>2.5</v>
      </c>
      <c r="I13" s="241">
        <f t="shared" si="1"/>
        <v>37.5</v>
      </c>
      <c r="J13" s="243">
        <f t="shared" si="2"/>
        <v>108</v>
      </c>
      <c r="K13" s="244">
        <f t="shared" si="3"/>
        <v>7.2</v>
      </c>
      <c r="L13" s="77"/>
      <c r="M13" s="286">
        <v>0</v>
      </c>
      <c r="N13" s="286">
        <v>0</v>
      </c>
      <c r="O13" s="8"/>
      <c r="P13" s="287" t="s">
        <v>700</v>
      </c>
      <c r="Q13" s="288"/>
    </row>
    <row r="14" spans="1:17">
      <c r="A14" s="147">
        <f t="shared" ref="A14:A75" si="4">A13+1</f>
        <v>4</v>
      </c>
      <c r="B14" s="231" t="s">
        <v>366</v>
      </c>
      <c r="C14" s="285" t="s">
        <v>260</v>
      </c>
      <c r="D14" s="160">
        <v>1</v>
      </c>
      <c r="E14" s="160">
        <v>18</v>
      </c>
      <c r="F14" s="239">
        <v>3.5</v>
      </c>
      <c r="G14" s="241">
        <f t="shared" si="0"/>
        <v>63</v>
      </c>
      <c r="H14" s="242">
        <v>1.5</v>
      </c>
      <c r="I14" s="241">
        <f t="shared" si="1"/>
        <v>27</v>
      </c>
      <c r="J14" s="243">
        <f t="shared" si="2"/>
        <v>90</v>
      </c>
      <c r="K14" s="244">
        <f t="shared" si="3"/>
        <v>5</v>
      </c>
      <c r="L14" s="77"/>
      <c r="M14" s="286">
        <v>0</v>
      </c>
      <c r="N14" s="286">
        <v>0</v>
      </c>
      <c r="O14" s="8"/>
      <c r="P14" s="287" t="s">
        <v>700</v>
      </c>
      <c r="Q14" s="288"/>
    </row>
    <row r="15" spans="1:17">
      <c r="A15" s="147">
        <f t="shared" si="4"/>
        <v>5</v>
      </c>
      <c r="B15" s="231" t="s">
        <v>367</v>
      </c>
      <c r="C15" s="285" t="s">
        <v>260</v>
      </c>
      <c r="D15" s="160">
        <v>1</v>
      </c>
      <c r="E15" s="160">
        <v>40</v>
      </c>
      <c r="F15" s="239">
        <v>2.5</v>
      </c>
      <c r="G15" s="241">
        <f t="shared" si="0"/>
        <v>100</v>
      </c>
      <c r="H15" s="242">
        <v>1.5</v>
      </c>
      <c r="I15" s="241">
        <f t="shared" si="1"/>
        <v>60</v>
      </c>
      <c r="J15" s="243">
        <f t="shared" si="2"/>
        <v>160</v>
      </c>
      <c r="K15" s="244">
        <f t="shared" si="3"/>
        <v>4</v>
      </c>
      <c r="L15" s="77"/>
      <c r="M15" s="286">
        <v>0</v>
      </c>
      <c r="N15" s="286">
        <v>0</v>
      </c>
      <c r="O15" s="8"/>
      <c r="P15" s="287" t="s">
        <v>700</v>
      </c>
      <c r="Q15" s="288"/>
    </row>
    <row r="16" spans="1:17">
      <c r="A16" s="147">
        <f t="shared" si="4"/>
        <v>6</v>
      </c>
      <c r="B16" s="231" t="s">
        <v>368</v>
      </c>
      <c r="C16" s="285" t="s">
        <v>260</v>
      </c>
      <c r="D16" s="160">
        <v>1</v>
      </c>
      <c r="E16" s="160">
        <v>453</v>
      </c>
      <c r="F16" s="239">
        <v>2</v>
      </c>
      <c r="G16" s="241">
        <f t="shared" si="0"/>
        <v>906</v>
      </c>
      <c r="H16" s="242">
        <v>1</v>
      </c>
      <c r="I16" s="241">
        <f t="shared" si="1"/>
        <v>453</v>
      </c>
      <c r="J16" s="243">
        <f t="shared" si="2"/>
        <v>1359</v>
      </c>
      <c r="K16" s="244">
        <f t="shared" si="3"/>
        <v>3</v>
      </c>
      <c r="L16" s="77"/>
      <c r="M16" s="286">
        <v>0</v>
      </c>
      <c r="N16" s="286">
        <v>0</v>
      </c>
      <c r="O16" s="8"/>
      <c r="P16" s="287" t="s">
        <v>700</v>
      </c>
      <c r="Q16" s="288"/>
    </row>
    <row r="17" spans="1:17">
      <c r="A17" s="147">
        <f t="shared" si="4"/>
        <v>7</v>
      </c>
      <c r="B17" s="231" t="s">
        <v>369</v>
      </c>
      <c r="C17" s="285" t="s">
        <v>260</v>
      </c>
      <c r="D17" s="160">
        <v>1</v>
      </c>
      <c r="E17" s="160">
        <v>12</v>
      </c>
      <c r="F17" s="239">
        <v>11.5</v>
      </c>
      <c r="G17" s="241">
        <f t="shared" si="0"/>
        <v>138</v>
      </c>
      <c r="H17" s="242">
        <v>4</v>
      </c>
      <c r="I17" s="241">
        <f t="shared" si="1"/>
        <v>48</v>
      </c>
      <c r="J17" s="243">
        <f t="shared" si="2"/>
        <v>186</v>
      </c>
      <c r="K17" s="244">
        <f t="shared" si="3"/>
        <v>15.5</v>
      </c>
      <c r="L17" s="77"/>
      <c r="M17" s="286">
        <v>0</v>
      </c>
      <c r="N17" s="286">
        <v>0</v>
      </c>
      <c r="O17" s="8"/>
      <c r="P17" s="287" t="s">
        <v>700</v>
      </c>
      <c r="Q17" s="288"/>
    </row>
    <row r="18" spans="1:17">
      <c r="A18" s="147">
        <f t="shared" si="4"/>
        <v>8</v>
      </c>
      <c r="B18" s="231" t="s">
        <v>370</v>
      </c>
      <c r="C18" s="285" t="s">
        <v>260</v>
      </c>
      <c r="D18" s="160">
        <v>1</v>
      </c>
      <c r="E18" s="160">
        <v>25</v>
      </c>
      <c r="F18" s="239">
        <v>7</v>
      </c>
      <c r="G18" s="241">
        <f t="shared" si="0"/>
        <v>175</v>
      </c>
      <c r="H18" s="242">
        <v>2.5</v>
      </c>
      <c r="I18" s="241">
        <f t="shared" si="1"/>
        <v>62.5</v>
      </c>
      <c r="J18" s="243">
        <f t="shared" si="2"/>
        <v>237.5</v>
      </c>
      <c r="K18" s="244">
        <f t="shared" si="3"/>
        <v>9.5</v>
      </c>
      <c r="L18" s="77"/>
      <c r="M18" s="286">
        <v>0</v>
      </c>
      <c r="N18" s="286">
        <v>0</v>
      </c>
      <c r="O18" s="8"/>
      <c r="P18" s="287" t="s">
        <v>700</v>
      </c>
      <c r="Q18" s="288"/>
    </row>
    <row r="19" spans="1:17">
      <c r="A19" s="147">
        <f t="shared" si="4"/>
        <v>9</v>
      </c>
      <c r="B19" s="231" t="s">
        <v>371</v>
      </c>
      <c r="C19" s="285" t="s">
        <v>260</v>
      </c>
      <c r="D19" s="160">
        <v>1</v>
      </c>
      <c r="E19" s="160">
        <v>35</v>
      </c>
      <c r="F19" s="239">
        <v>5.2</v>
      </c>
      <c r="G19" s="241">
        <f t="shared" si="0"/>
        <v>182</v>
      </c>
      <c r="H19" s="242">
        <v>2.5</v>
      </c>
      <c r="I19" s="241">
        <f t="shared" si="1"/>
        <v>87.5</v>
      </c>
      <c r="J19" s="243">
        <f t="shared" si="2"/>
        <v>269.5</v>
      </c>
      <c r="K19" s="244">
        <f t="shared" si="3"/>
        <v>7.7</v>
      </c>
      <c r="L19" s="77"/>
      <c r="M19" s="286">
        <v>0</v>
      </c>
      <c r="N19" s="286">
        <v>0</v>
      </c>
      <c r="O19" s="8"/>
      <c r="P19" s="287" t="s">
        <v>700</v>
      </c>
      <c r="Q19" s="288"/>
    </row>
    <row r="20" spans="1:17">
      <c r="A20" s="147">
        <f t="shared" si="4"/>
        <v>10</v>
      </c>
      <c r="B20" s="231" t="s">
        <v>372</v>
      </c>
      <c r="C20" s="285" t="s">
        <v>260</v>
      </c>
      <c r="D20" s="160">
        <v>1</v>
      </c>
      <c r="E20" s="160">
        <v>15</v>
      </c>
      <c r="F20" s="239">
        <v>3.8</v>
      </c>
      <c r="G20" s="241">
        <f t="shared" si="0"/>
        <v>57</v>
      </c>
      <c r="H20" s="242">
        <v>1.5</v>
      </c>
      <c r="I20" s="241">
        <f t="shared" si="1"/>
        <v>22.5</v>
      </c>
      <c r="J20" s="243">
        <f t="shared" si="2"/>
        <v>79.5</v>
      </c>
      <c r="K20" s="244">
        <f t="shared" si="3"/>
        <v>5.3</v>
      </c>
      <c r="L20" s="77"/>
      <c r="M20" s="286">
        <v>0</v>
      </c>
      <c r="N20" s="286">
        <v>0</v>
      </c>
      <c r="O20" s="8"/>
      <c r="P20" s="287" t="s">
        <v>700</v>
      </c>
      <c r="Q20" s="288"/>
    </row>
    <row r="21" spans="1:17">
      <c r="A21" s="147">
        <f t="shared" si="4"/>
        <v>11</v>
      </c>
      <c r="B21" s="231" t="s">
        <v>373</v>
      </c>
      <c r="C21" s="285" t="s">
        <v>260</v>
      </c>
      <c r="D21" s="160">
        <v>1</v>
      </c>
      <c r="E21" s="160">
        <v>45</v>
      </c>
      <c r="F21" s="239">
        <v>2.7</v>
      </c>
      <c r="G21" s="241">
        <f t="shared" si="0"/>
        <v>121.50000000000001</v>
      </c>
      <c r="H21" s="242">
        <v>1.5</v>
      </c>
      <c r="I21" s="241">
        <f t="shared" si="1"/>
        <v>67.5</v>
      </c>
      <c r="J21" s="243">
        <f t="shared" si="2"/>
        <v>189</v>
      </c>
      <c r="K21" s="244">
        <f t="shared" si="3"/>
        <v>4.2</v>
      </c>
      <c r="L21" s="77"/>
      <c r="M21" s="286">
        <v>0</v>
      </c>
      <c r="N21" s="286">
        <v>0</v>
      </c>
      <c r="O21" s="8"/>
      <c r="P21" s="287" t="s">
        <v>700</v>
      </c>
      <c r="Q21" s="288"/>
    </row>
    <row r="22" spans="1:17">
      <c r="A22" s="147">
        <f t="shared" si="4"/>
        <v>12</v>
      </c>
      <c r="B22" s="231" t="s">
        <v>374</v>
      </c>
      <c r="C22" s="285" t="s">
        <v>260</v>
      </c>
      <c r="D22" s="160">
        <v>1</v>
      </c>
      <c r="E22" s="160">
        <v>324</v>
      </c>
      <c r="F22" s="239">
        <v>2.2000000000000002</v>
      </c>
      <c r="G22" s="241">
        <f t="shared" si="0"/>
        <v>712.80000000000007</v>
      </c>
      <c r="H22" s="242">
        <v>1</v>
      </c>
      <c r="I22" s="241">
        <f t="shared" si="1"/>
        <v>324</v>
      </c>
      <c r="J22" s="243">
        <f t="shared" si="2"/>
        <v>1036.8000000000002</v>
      </c>
      <c r="K22" s="244">
        <f t="shared" si="3"/>
        <v>3.2000000000000006</v>
      </c>
      <c r="L22" s="77"/>
      <c r="M22" s="286">
        <v>0</v>
      </c>
      <c r="N22" s="286">
        <v>0</v>
      </c>
      <c r="O22" s="8"/>
      <c r="P22" s="287" t="s">
        <v>700</v>
      </c>
      <c r="Q22" s="288"/>
    </row>
    <row r="23" spans="1:17">
      <c r="A23" s="147">
        <f t="shared" si="4"/>
        <v>13</v>
      </c>
      <c r="B23" s="231" t="s">
        <v>375</v>
      </c>
      <c r="C23" s="285" t="s">
        <v>260</v>
      </c>
      <c r="D23" s="160">
        <v>1</v>
      </c>
      <c r="E23" s="160">
        <v>120</v>
      </c>
      <c r="F23" s="152">
        <v>10</v>
      </c>
      <c r="G23" s="153">
        <f t="shared" si="0"/>
        <v>1200</v>
      </c>
      <c r="H23" s="154">
        <v>3</v>
      </c>
      <c r="I23" s="153">
        <f t="shared" si="1"/>
        <v>360</v>
      </c>
      <c r="J23" s="155">
        <f t="shared" si="2"/>
        <v>1560</v>
      </c>
      <c r="K23" s="228">
        <f t="shared" si="3"/>
        <v>13</v>
      </c>
      <c r="L23" s="8"/>
      <c r="M23" s="289">
        <v>0</v>
      </c>
      <c r="N23" s="289">
        <v>0</v>
      </c>
      <c r="O23" s="8"/>
      <c r="P23" s="287" t="s">
        <v>716</v>
      </c>
      <c r="Q23" s="288"/>
    </row>
    <row r="24" spans="1:17">
      <c r="A24" s="147">
        <f t="shared" si="4"/>
        <v>14</v>
      </c>
      <c r="B24" s="231" t="s">
        <v>376</v>
      </c>
      <c r="C24" s="285" t="s">
        <v>260</v>
      </c>
      <c r="D24" s="160">
        <v>1</v>
      </c>
      <c r="E24" s="160">
        <v>80</v>
      </c>
      <c r="F24" s="152">
        <v>8.5</v>
      </c>
      <c r="G24" s="153">
        <f t="shared" si="0"/>
        <v>680</v>
      </c>
      <c r="H24" s="154">
        <v>2.5</v>
      </c>
      <c r="I24" s="153">
        <f t="shared" si="1"/>
        <v>200</v>
      </c>
      <c r="J24" s="155">
        <f t="shared" si="2"/>
        <v>880</v>
      </c>
      <c r="K24" s="228">
        <f t="shared" si="3"/>
        <v>11</v>
      </c>
      <c r="L24" s="8"/>
      <c r="M24" s="289">
        <v>0</v>
      </c>
      <c r="N24" s="289">
        <v>0</v>
      </c>
      <c r="O24" s="8"/>
      <c r="P24" s="287" t="s">
        <v>716</v>
      </c>
      <c r="Q24" s="288"/>
    </row>
    <row r="25" spans="1:17" ht="25.5">
      <c r="A25" s="147">
        <f t="shared" si="4"/>
        <v>15</v>
      </c>
      <c r="B25" s="231" t="s">
        <v>377</v>
      </c>
      <c r="C25" s="285" t="s">
        <v>20</v>
      </c>
      <c r="D25" s="160">
        <v>1</v>
      </c>
      <c r="E25" s="160">
        <v>14</v>
      </c>
      <c r="F25" s="152">
        <v>330</v>
      </c>
      <c r="G25" s="153">
        <f t="shared" si="0"/>
        <v>4620</v>
      </c>
      <c r="H25" s="154">
        <v>50</v>
      </c>
      <c r="I25" s="153">
        <f t="shared" si="1"/>
        <v>700</v>
      </c>
      <c r="J25" s="155">
        <f t="shared" si="2"/>
        <v>5320</v>
      </c>
      <c r="K25" s="228">
        <f t="shared" si="3"/>
        <v>380</v>
      </c>
      <c r="L25" s="8"/>
      <c r="M25" s="286">
        <v>0</v>
      </c>
      <c r="N25" s="286">
        <v>0</v>
      </c>
      <c r="O25" s="8"/>
      <c r="P25" s="246" t="s">
        <v>740</v>
      </c>
      <c r="Q25" s="288"/>
    </row>
    <row r="26" spans="1:17">
      <c r="A26" s="147">
        <f t="shared" si="4"/>
        <v>16</v>
      </c>
      <c r="B26" s="231" t="s">
        <v>378</v>
      </c>
      <c r="C26" s="285" t="s">
        <v>20</v>
      </c>
      <c r="D26" s="160">
        <v>1</v>
      </c>
      <c r="E26" s="160">
        <v>2</v>
      </c>
      <c r="F26" s="152">
        <v>5150</v>
      </c>
      <c r="G26" s="153">
        <f>F26*E26</f>
        <v>10300</v>
      </c>
      <c r="H26" s="154">
        <v>500</v>
      </c>
      <c r="I26" s="153">
        <f t="shared" si="1"/>
        <v>1000</v>
      </c>
      <c r="J26" s="155">
        <f t="shared" si="2"/>
        <v>11300</v>
      </c>
      <c r="K26" s="228">
        <f t="shared" si="3"/>
        <v>5650</v>
      </c>
      <c r="L26" s="8"/>
      <c r="M26" s="289">
        <v>0</v>
      </c>
      <c r="N26" s="289">
        <v>0</v>
      </c>
      <c r="O26" s="8"/>
      <c r="P26" s="229" t="s">
        <v>703</v>
      </c>
      <c r="Q26" s="288"/>
    </row>
    <row r="27" spans="1:17">
      <c r="A27" s="147">
        <f t="shared" si="4"/>
        <v>17</v>
      </c>
      <c r="B27" s="231" t="s">
        <v>379</v>
      </c>
      <c r="C27" s="285" t="s">
        <v>20</v>
      </c>
      <c r="D27" s="160">
        <v>1</v>
      </c>
      <c r="E27" s="160">
        <v>2</v>
      </c>
      <c r="F27" s="152">
        <v>720</v>
      </c>
      <c r="G27" s="153">
        <f t="shared" si="0"/>
        <v>1440</v>
      </c>
      <c r="H27" s="154">
        <v>150</v>
      </c>
      <c r="I27" s="153">
        <f t="shared" si="1"/>
        <v>300</v>
      </c>
      <c r="J27" s="155">
        <f t="shared" si="2"/>
        <v>1740</v>
      </c>
      <c r="K27" s="228">
        <f t="shared" si="3"/>
        <v>870</v>
      </c>
      <c r="L27" s="8"/>
      <c r="M27" s="289">
        <v>0</v>
      </c>
      <c r="N27" s="289">
        <v>0</v>
      </c>
      <c r="O27" s="8"/>
      <c r="P27" s="229" t="s">
        <v>703</v>
      </c>
      <c r="Q27" s="290"/>
    </row>
    <row r="28" spans="1:17">
      <c r="A28" s="147">
        <f t="shared" si="4"/>
        <v>18</v>
      </c>
      <c r="B28" s="231" t="s">
        <v>380</v>
      </c>
      <c r="C28" s="285" t="s">
        <v>20</v>
      </c>
      <c r="D28" s="160">
        <v>1</v>
      </c>
      <c r="E28" s="160">
        <v>2</v>
      </c>
      <c r="F28" s="152">
        <v>685</v>
      </c>
      <c r="G28" s="153">
        <f>F28*E28</f>
        <v>1370</v>
      </c>
      <c r="H28" s="154">
        <v>150</v>
      </c>
      <c r="I28" s="153">
        <f t="shared" si="1"/>
        <v>300</v>
      </c>
      <c r="J28" s="155">
        <f t="shared" si="2"/>
        <v>1670</v>
      </c>
      <c r="K28" s="228">
        <f t="shared" si="3"/>
        <v>835</v>
      </c>
      <c r="L28" s="8"/>
      <c r="M28" s="289">
        <v>0</v>
      </c>
      <c r="N28" s="289">
        <v>0</v>
      </c>
      <c r="O28" s="8"/>
      <c r="P28" s="229" t="s">
        <v>703</v>
      </c>
      <c r="Q28" s="290"/>
    </row>
    <row r="29" spans="1:17">
      <c r="A29" s="147">
        <f>A28+1</f>
        <v>19</v>
      </c>
      <c r="B29" s="231" t="s">
        <v>381</v>
      </c>
      <c r="C29" s="285" t="s">
        <v>20</v>
      </c>
      <c r="D29" s="160">
        <v>1</v>
      </c>
      <c r="E29" s="160">
        <v>5</v>
      </c>
      <c r="F29" s="152">
        <v>45</v>
      </c>
      <c r="G29" s="153">
        <f t="shared" si="0"/>
        <v>225</v>
      </c>
      <c r="H29" s="154">
        <v>10</v>
      </c>
      <c r="I29" s="153">
        <f t="shared" si="1"/>
        <v>50</v>
      </c>
      <c r="J29" s="155">
        <f t="shared" si="2"/>
        <v>275</v>
      </c>
      <c r="K29" s="228">
        <f t="shared" si="3"/>
        <v>55</v>
      </c>
      <c r="L29" s="8"/>
      <c r="M29" s="289">
        <v>0</v>
      </c>
      <c r="N29" s="289">
        <v>0</v>
      </c>
      <c r="O29" s="8"/>
      <c r="P29" s="229" t="s">
        <v>704</v>
      </c>
      <c r="Q29" s="290"/>
    </row>
    <row r="30" spans="1:17">
      <c r="A30" s="147">
        <f>A28+1</f>
        <v>19</v>
      </c>
      <c r="B30" s="231" t="s">
        <v>382</v>
      </c>
      <c r="C30" s="285" t="s">
        <v>20</v>
      </c>
      <c r="D30" s="160">
        <v>1</v>
      </c>
      <c r="E30" s="160">
        <v>10</v>
      </c>
      <c r="F30" s="239">
        <v>25</v>
      </c>
      <c r="G30" s="241">
        <f t="shared" si="0"/>
        <v>250</v>
      </c>
      <c r="H30" s="242">
        <v>10</v>
      </c>
      <c r="I30" s="241">
        <f t="shared" si="1"/>
        <v>100</v>
      </c>
      <c r="J30" s="243">
        <f t="shared" si="2"/>
        <v>350</v>
      </c>
      <c r="K30" s="244">
        <f t="shared" si="3"/>
        <v>35</v>
      </c>
      <c r="L30" s="77"/>
      <c r="M30" s="286">
        <v>0</v>
      </c>
      <c r="N30" s="286">
        <v>0</v>
      </c>
      <c r="O30" s="8"/>
      <c r="P30" s="287" t="s">
        <v>704</v>
      </c>
      <c r="Q30" s="290"/>
    </row>
    <row r="31" spans="1:17">
      <c r="A31" s="147">
        <f>A29+1</f>
        <v>20</v>
      </c>
      <c r="B31" s="231" t="s">
        <v>383</v>
      </c>
      <c r="C31" s="285" t="s">
        <v>20</v>
      </c>
      <c r="D31" s="160">
        <v>1</v>
      </c>
      <c r="E31" s="160">
        <v>1</v>
      </c>
      <c r="F31" s="239">
        <v>18</v>
      </c>
      <c r="G31" s="241">
        <f t="shared" si="0"/>
        <v>18</v>
      </c>
      <c r="H31" s="242">
        <v>10</v>
      </c>
      <c r="I31" s="241">
        <f t="shared" si="1"/>
        <v>10</v>
      </c>
      <c r="J31" s="243">
        <f t="shared" si="2"/>
        <v>28</v>
      </c>
      <c r="K31" s="244">
        <f t="shared" si="3"/>
        <v>28</v>
      </c>
      <c r="L31" s="77"/>
      <c r="M31" s="286">
        <v>0</v>
      </c>
      <c r="N31" s="286">
        <v>0</v>
      </c>
      <c r="O31" s="8"/>
      <c r="P31" s="287" t="s">
        <v>704</v>
      </c>
      <c r="Q31" s="290"/>
    </row>
    <row r="32" spans="1:17">
      <c r="A32" s="147">
        <f>A31+1</f>
        <v>21</v>
      </c>
      <c r="B32" s="231" t="s">
        <v>384</v>
      </c>
      <c r="C32" s="285" t="s">
        <v>20</v>
      </c>
      <c r="D32" s="160">
        <v>1</v>
      </c>
      <c r="E32" s="160">
        <v>3</v>
      </c>
      <c r="F32" s="239">
        <v>14.5</v>
      </c>
      <c r="G32" s="241">
        <f t="shared" si="0"/>
        <v>43.5</v>
      </c>
      <c r="H32" s="242">
        <v>5</v>
      </c>
      <c r="I32" s="241">
        <f t="shared" si="1"/>
        <v>15</v>
      </c>
      <c r="J32" s="243">
        <f t="shared" si="2"/>
        <v>58.5</v>
      </c>
      <c r="K32" s="244">
        <f t="shared" si="3"/>
        <v>19.5</v>
      </c>
      <c r="L32" s="77"/>
      <c r="M32" s="286">
        <v>0</v>
      </c>
      <c r="N32" s="286">
        <v>0</v>
      </c>
      <c r="O32" s="8"/>
      <c r="P32" s="287" t="s">
        <v>704</v>
      </c>
      <c r="Q32" s="290"/>
    </row>
    <row r="33" spans="1:17">
      <c r="A33" s="147">
        <f>A31+1</f>
        <v>21</v>
      </c>
      <c r="B33" s="231" t="s">
        <v>385</v>
      </c>
      <c r="C33" s="285" t="s">
        <v>20</v>
      </c>
      <c r="D33" s="160">
        <v>1</v>
      </c>
      <c r="E33" s="160">
        <v>16</v>
      </c>
      <c r="F33" s="239">
        <v>13</v>
      </c>
      <c r="G33" s="241">
        <f t="shared" si="0"/>
        <v>208</v>
      </c>
      <c r="H33" s="242">
        <v>5</v>
      </c>
      <c r="I33" s="241">
        <f t="shared" si="1"/>
        <v>80</v>
      </c>
      <c r="J33" s="243">
        <f t="shared" si="2"/>
        <v>288</v>
      </c>
      <c r="K33" s="244">
        <f t="shared" si="3"/>
        <v>18</v>
      </c>
      <c r="L33" s="77"/>
      <c r="M33" s="286">
        <v>0</v>
      </c>
      <c r="N33" s="286">
        <v>0</v>
      </c>
      <c r="O33" s="8"/>
      <c r="P33" s="287" t="s">
        <v>704</v>
      </c>
      <c r="Q33" s="290"/>
    </row>
    <row r="34" spans="1:17">
      <c r="A34" s="147">
        <f>A32+1</f>
        <v>22</v>
      </c>
      <c r="B34" s="231" t="s">
        <v>386</v>
      </c>
      <c r="C34" s="285" t="s">
        <v>20</v>
      </c>
      <c r="D34" s="160">
        <v>1</v>
      </c>
      <c r="E34" s="160">
        <v>15</v>
      </c>
      <c r="F34" s="239">
        <v>8.5</v>
      </c>
      <c r="G34" s="241">
        <f t="shared" si="0"/>
        <v>127.5</v>
      </c>
      <c r="H34" s="242">
        <v>3</v>
      </c>
      <c r="I34" s="241">
        <f t="shared" si="1"/>
        <v>45</v>
      </c>
      <c r="J34" s="243">
        <f t="shared" si="2"/>
        <v>172.5</v>
      </c>
      <c r="K34" s="244">
        <f t="shared" si="3"/>
        <v>11.5</v>
      </c>
      <c r="L34" s="77"/>
      <c r="M34" s="286">
        <v>0</v>
      </c>
      <c r="N34" s="286">
        <v>0</v>
      </c>
      <c r="O34" s="8"/>
      <c r="P34" s="287" t="s">
        <v>704</v>
      </c>
      <c r="Q34" s="290"/>
    </row>
    <row r="35" spans="1:17">
      <c r="A35" s="147">
        <f>A34+1</f>
        <v>23</v>
      </c>
      <c r="B35" s="231" t="s">
        <v>387</v>
      </c>
      <c r="C35" s="285" t="s">
        <v>20</v>
      </c>
      <c r="D35" s="160">
        <v>1</v>
      </c>
      <c r="E35" s="160">
        <v>187</v>
      </c>
      <c r="F35" s="239">
        <v>5.5</v>
      </c>
      <c r="G35" s="241">
        <f t="shared" si="0"/>
        <v>1028.5</v>
      </c>
      <c r="H35" s="242">
        <v>3</v>
      </c>
      <c r="I35" s="241">
        <f t="shared" si="1"/>
        <v>561</v>
      </c>
      <c r="J35" s="243">
        <f t="shared" si="2"/>
        <v>1589.5</v>
      </c>
      <c r="K35" s="244">
        <f t="shared" si="3"/>
        <v>8.5</v>
      </c>
      <c r="L35" s="77"/>
      <c r="M35" s="286">
        <v>0</v>
      </c>
      <c r="N35" s="286">
        <v>0</v>
      </c>
      <c r="O35" s="8"/>
      <c r="P35" s="287" t="s">
        <v>704</v>
      </c>
      <c r="Q35" s="290"/>
    </row>
    <row r="36" spans="1:17">
      <c r="A36" s="147">
        <f>A29+1</f>
        <v>20</v>
      </c>
      <c r="B36" s="231" t="s">
        <v>388</v>
      </c>
      <c r="C36" s="285" t="s">
        <v>20</v>
      </c>
      <c r="D36" s="160">
        <v>1</v>
      </c>
      <c r="E36" s="160">
        <v>30</v>
      </c>
      <c r="F36" s="152">
        <v>135</v>
      </c>
      <c r="G36" s="153">
        <f t="shared" si="0"/>
        <v>4050</v>
      </c>
      <c r="H36" s="154">
        <v>20</v>
      </c>
      <c r="I36" s="153">
        <f t="shared" si="1"/>
        <v>600</v>
      </c>
      <c r="J36" s="155">
        <f t="shared" si="2"/>
        <v>4650</v>
      </c>
      <c r="K36" s="228">
        <f t="shared" si="3"/>
        <v>155</v>
      </c>
      <c r="L36" s="8"/>
      <c r="M36" s="286">
        <v>0</v>
      </c>
      <c r="N36" s="286">
        <v>0</v>
      </c>
      <c r="O36" s="8"/>
      <c r="P36" s="287" t="s">
        <v>717</v>
      </c>
      <c r="Q36" s="505" t="s">
        <v>741</v>
      </c>
    </row>
    <row r="37" spans="1:17">
      <c r="A37" s="147">
        <f t="shared" si="4"/>
        <v>21</v>
      </c>
      <c r="B37" s="231" t="s">
        <v>389</v>
      </c>
      <c r="C37" s="285" t="s">
        <v>20</v>
      </c>
      <c r="D37" s="160">
        <v>1</v>
      </c>
      <c r="E37" s="160">
        <v>46</v>
      </c>
      <c r="F37" s="152">
        <v>35</v>
      </c>
      <c r="G37" s="153">
        <f t="shared" si="0"/>
        <v>1610</v>
      </c>
      <c r="H37" s="154">
        <v>10</v>
      </c>
      <c r="I37" s="153">
        <f t="shared" si="1"/>
        <v>460</v>
      </c>
      <c r="J37" s="155">
        <f t="shared" si="2"/>
        <v>2070</v>
      </c>
      <c r="K37" s="228">
        <f t="shared" si="3"/>
        <v>45</v>
      </c>
      <c r="L37" s="8"/>
      <c r="M37" s="286">
        <v>0</v>
      </c>
      <c r="N37" s="286">
        <v>0</v>
      </c>
      <c r="O37" s="8"/>
      <c r="P37" s="287" t="s">
        <v>717</v>
      </c>
      <c r="Q37" s="505" t="s">
        <v>741</v>
      </c>
    </row>
    <row r="38" spans="1:17">
      <c r="A38" s="147">
        <f>A37+1</f>
        <v>22</v>
      </c>
      <c r="B38" s="231" t="s">
        <v>390</v>
      </c>
      <c r="C38" s="285" t="s">
        <v>20</v>
      </c>
      <c r="D38" s="160">
        <v>1</v>
      </c>
      <c r="E38" s="160">
        <v>94</v>
      </c>
      <c r="F38" s="152">
        <v>3.5</v>
      </c>
      <c r="G38" s="153">
        <f t="shared" si="0"/>
        <v>329</v>
      </c>
      <c r="H38" s="154">
        <v>2</v>
      </c>
      <c r="I38" s="153">
        <f t="shared" si="1"/>
        <v>188</v>
      </c>
      <c r="J38" s="155">
        <f t="shared" si="2"/>
        <v>517</v>
      </c>
      <c r="K38" s="228">
        <f t="shared" si="3"/>
        <v>5.5</v>
      </c>
      <c r="L38" s="8"/>
      <c r="M38" s="289">
        <v>0</v>
      </c>
      <c r="N38" s="289">
        <v>0</v>
      </c>
      <c r="O38" s="8"/>
      <c r="P38" s="287" t="s">
        <v>700</v>
      </c>
      <c r="Q38" s="290"/>
    </row>
    <row r="39" spans="1:17">
      <c r="A39" s="147">
        <f>A38+1</f>
        <v>23</v>
      </c>
      <c r="B39" s="231" t="s">
        <v>391</v>
      </c>
      <c r="C39" s="285" t="s">
        <v>20</v>
      </c>
      <c r="D39" s="160">
        <v>1</v>
      </c>
      <c r="E39" s="160">
        <v>210</v>
      </c>
      <c r="F39" s="152">
        <v>3</v>
      </c>
      <c r="G39" s="153">
        <f t="shared" si="0"/>
        <v>630</v>
      </c>
      <c r="H39" s="154">
        <v>1</v>
      </c>
      <c r="I39" s="153">
        <f t="shared" si="1"/>
        <v>210</v>
      </c>
      <c r="J39" s="155">
        <f t="shared" si="2"/>
        <v>840</v>
      </c>
      <c r="K39" s="228">
        <f t="shared" si="3"/>
        <v>4</v>
      </c>
      <c r="L39" s="8"/>
      <c r="M39" s="289">
        <v>0</v>
      </c>
      <c r="N39" s="289">
        <v>0</v>
      </c>
      <c r="O39" s="8"/>
      <c r="P39" s="287" t="s">
        <v>700</v>
      </c>
      <c r="Q39" s="290"/>
    </row>
    <row r="40" spans="1:17">
      <c r="A40" s="147">
        <f>A39+1</f>
        <v>24</v>
      </c>
      <c r="B40" s="231" t="s">
        <v>392</v>
      </c>
      <c r="C40" s="285" t="s">
        <v>20</v>
      </c>
      <c r="D40" s="160">
        <v>1</v>
      </c>
      <c r="E40" s="160">
        <v>38</v>
      </c>
      <c r="F40" s="152">
        <v>2</v>
      </c>
      <c r="G40" s="153">
        <f t="shared" si="0"/>
        <v>76</v>
      </c>
      <c r="H40" s="154">
        <v>1</v>
      </c>
      <c r="I40" s="153">
        <f t="shared" si="1"/>
        <v>38</v>
      </c>
      <c r="J40" s="155">
        <f t="shared" si="2"/>
        <v>114</v>
      </c>
      <c r="K40" s="228">
        <f t="shared" si="3"/>
        <v>3</v>
      </c>
      <c r="L40" s="8"/>
      <c r="M40" s="289">
        <v>0</v>
      </c>
      <c r="N40" s="289">
        <v>0</v>
      </c>
      <c r="O40" s="8"/>
      <c r="P40" s="287" t="s">
        <v>700</v>
      </c>
      <c r="Q40" s="290"/>
    </row>
    <row r="41" spans="1:17">
      <c r="A41" s="147">
        <f>A39+1</f>
        <v>24</v>
      </c>
      <c r="B41" s="231" t="s">
        <v>393</v>
      </c>
      <c r="C41" s="285" t="s">
        <v>20</v>
      </c>
      <c r="D41" s="160">
        <v>1</v>
      </c>
      <c r="E41" s="160">
        <v>125</v>
      </c>
      <c r="F41" s="152">
        <v>1.5</v>
      </c>
      <c r="G41" s="153">
        <f t="shared" si="0"/>
        <v>187.5</v>
      </c>
      <c r="H41" s="154">
        <v>1</v>
      </c>
      <c r="I41" s="153">
        <f t="shared" si="1"/>
        <v>125</v>
      </c>
      <c r="J41" s="155">
        <f t="shared" si="2"/>
        <v>312.5</v>
      </c>
      <c r="K41" s="228">
        <f t="shared" si="3"/>
        <v>2.5</v>
      </c>
      <c r="L41" s="8"/>
      <c r="M41" s="289">
        <v>0</v>
      </c>
      <c r="N41" s="289">
        <v>0</v>
      </c>
      <c r="O41" s="8"/>
      <c r="P41" s="287" t="s">
        <v>700</v>
      </c>
      <c r="Q41" s="290"/>
    </row>
    <row r="42" spans="1:17">
      <c r="A42" s="147">
        <f t="shared" si="4"/>
        <v>25</v>
      </c>
      <c r="B42" s="231" t="s">
        <v>394</v>
      </c>
      <c r="C42" s="285" t="s">
        <v>20</v>
      </c>
      <c r="D42" s="160">
        <v>1</v>
      </c>
      <c r="E42" s="160">
        <v>163</v>
      </c>
      <c r="F42" s="152">
        <v>3</v>
      </c>
      <c r="G42" s="153">
        <f t="shared" si="0"/>
        <v>489</v>
      </c>
      <c r="H42" s="154">
        <v>1</v>
      </c>
      <c r="I42" s="153">
        <f t="shared" si="1"/>
        <v>163</v>
      </c>
      <c r="J42" s="155">
        <f t="shared" si="2"/>
        <v>652</v>
      </c>
      <c r="K42" s="228">
        <f t="shared" si="3"/>
        <v>4</v>
      </c>
      <c r="L42" s="8"/>
      <c r="M42" s="289">
        <v>0</v>
      </c>
      <c r="N42" s="289">
        <v>0</v>
      </c>
      <c r="O42" s="8"/>
      <c r="P42" s="287" t="s">
        <v>700</v>
      </c>
      <c r="Q42" s="290"/>
    </row>
    <row r="43" spans="1:17">
      <c r="A43" s="147">
        <f t="shared" si="4"/>
        <v>26</v>
      </c>
      <c r="B43" s="231" t="s">
        <v>395</v>
      </c>
      <c r="C43" s="285" t="s">
        <v>20</v>
      </c>
      <c r="D43" s="160">
        <v>1</v>
      </c>
      <c r="E43" s="160">
        <v>456</v>
      </c>
      <c r="F43" s="152">
        <v>2.5</v>
      </c>
      <c r="G43" s="153">
        <f t="shared" si="0"/>
        <v>1140</v>
      </c>
      <c r="H43" s="154">
        <v>1</v>
      </c>
      <c r="I43" s="153">
        <f t="shared" si="1"/>
        <v>456</v>
      </c>
      <c r="J43" s="155">
        <f t="shared" si="2"/>
        <v>1596</v>
      </c>
      <c r="K43" s="228">
        <f t="shared" si="3"/>
        <v>3.5</v>
      </c>
      <c r="L43" s="8"/>
      <c r="M43" s="286">
        <v>0</v>
      </c>
      <c r="N43" s="286">
        <v>0</v>
      </c>
      <c r="O43" s="8"/>
      <c r="P43" s="359" t="s">
        <v>712</v>
      </c>
      <c r="Q43" s="290"/>
    </row>
    <row r="44" spans="1:17" ht="28.5" customHeight="1">
      <c r="A44" s="291">
        <f>A43+1</f>
        <v>27</v>
      </c>
      <c r="B44" s="230" t="s">
        <v>396</v>
      </c>
      <c r="C44" s="292" t="s">
        <v>20</v>
      </c>
      <c r="D44" s="293">
        <v>1</v>
      </c>
      <c r="E44" s="293">
        <v>1</v>
      </c>
      <c r="F44" s="294">
        <f t="shared" ref="F44:F59" si="5">M44/$J$3</f>
        <v>0</v>
      </c>
      <c r="G44" s="295">
        <f t="shared" si="0"/>
        <v>0</v>
      </c>
      <c r="H44" s="296">
        <f t="shared" ref="H44:H45" si="6">N44/$J$3</f>
        <v>0</v>
      </c>
      <c r="I44" s="295">
        <f t="shared" si="1"/>
        <v>0</v>
      </c>
      <c r="J44" s="297">
        <f t="shared" si="2"/>
        <v>0</v>
      </c>
      <c r="K44" s="298">
        <f t="shared" si="3"/>
        <v>0</v>
      </c>
      <c r="L44" s="78"/>
      <c r="M44" s="299">
        <v>0</v>
      </c>
      <c r="N44" s="299"/>
      <c r="O44" s="78"/>
      <c r="P44" s="300"/>
      <c r="Q44" s="290"/>
    </row>
    <row r="45" spans="1:17" ht="28.5" customHeight="1">
      <c r="A45" s="291">
        <f t="shared" si="4"/>
        <v>28</v>
      </c>
      <c r="B45" s="230" t="s">
        <v>397</v>
      </c>
      <c r="C45" s="292" t="s">
        <v>20</v>
      </c>
      <c r="D45" s="293">
        <v>1</v>
      </c>
      <c r="E45" s="293">
        <v>1</v>
      </c>
      <c r="F45" s="294">
        <f t="shared" si="5"/>
        <v>0</v>
      </c>
      <c r="G45" s="295">
        <f t="shared" si="0"/>
        <v>0</v>
      </c>
      <c r="H45" s="296">
        <f t="shared" si="6"/>
        <v>0</v>
      </c>
      <c r="I45" s="295">
        <f t="shared" si="1"/>
        <v>0</v>
      </c>
      <c r="J45" s="297">
        <f t="shared" si="2"/>
        <v>0</v>
      </c>
      <c r="K45" s="298">
        <f t="shared" si="3"/>
        <v>0</v>
      </c>
      <c r="L45" s="78"/>
      <c r="M45" s="299"/>
      <c r="N45" s="299"/>
      <c r="O45" s="78"/>
      <c r="P45" s="300"/>
      <c r="Q45" s="290"/>
    </row>
    <row r="46" spans="1:17">
      <c r="A46" s="147">
        <f t="shared" si="4"/>
        <v>29</v>
      </c>
      <c r="B46" s="231" t="s">
        <v>398</v>
      </c>
      <c r="C46" s="285" t="s">
        <v>20</v>
      </c>
      <c r="D46" s="160">
        <v>1</v>
      </c>
      <c r="E46" s="160">
        <v>4</v>
      </c>
      <c r="F46" s="152">
        <v>50</v>
      </c>
      <c r="G46" s="153">
        <f t="shared" si="0"/>
        <v>200</v>
      </c>
      <c r="H46" s="154">
        <v>10</v>
      </c>
      <c r="I46" s="153">
        <f t="shared" si="1"/>
        <v>40</v>
      </c>
      <c r="J46" s="155">
        <f t="shared" si="2"/>
        <v>240</v>
      </c>
      <c r="K46" s="228">
        <f t="shared" si="3"/>
        <v>60</v>
      </c>
      <c r="L46" s="8"/>
      <c r="M46" s="289">
        <v>0</v>
      </c>
      <c r="N46" s="289">
        <v>0</v>
      </c>
      <c r="O46" s="8"/>
      <c r="P46" s="229" t="s">
        <v>704</v>
      </c>
      <c r="Q46" s="288"/>
    </row>
    <row r="47" spans="1:17">
      <c r="A47" s="147">
        <f t="shared" si="4"/>
        <v>30</v>
      </c>
      <c r="B47" s="231" t="s">
        <v>399</v>
      </c>
      <c r="C47" s="285" t="s">
        <v>20</v>
      </c>
      <c r="D47" s="160">
        <v>1</v>
      </c>
      <c r="E47" s="160">
        <v>4</v>
      </c>
      <c r="F47" s="239">
        <v>35</v>
      </c>
      <c r="G47" s="153">
        <f t="shared" si="0"/>
        <v>140</v>
      </c>
      <c r="H47" s="154">
        <v>5</v>
      </c>
      <c r="I47" s="153">
        <f t="shared" si="1"/>
        <v>20</v>
      </c>
      <c r="J47" s="155">
        <f t="shared" si="2"/>
        <v>160</v>
      </c>
      <c r="K47" s="228">
        <f t="shared" si="3"/>
        <v>40</v>
      </c>
      <c r="L47" s="8"/>
      <c r="M47" s="289">
        <v>0</v>
      </c>
      <c r="N47" s="289">
        <v>0</v>
      </c>
      <c r="O47" s="8"/>
      <c r="P47" s="229" t="s">
        <v>704</v>
      </c>
      <c r="Q47" s="288"/>
    </row>
    <row r="48" spans="1:17">
      <c r="A48" s="147">
        <f t="shared" si="4"/>
        <v>31</v>
      </c>
      <c r="B48" s="231" t="s">
        <v>400</v>
      </c>
      <c r="C48" s="285" t="s">
        <v>20</v>
      </c>
      <c r="D48" s="160">
        <v>1</v>
      </c>
      <c r="E48" s="160">
        <v>1</v>
      </c>
      <c r="F48" s="239">
        <v>350</v>
      </c>
      <c r="G48" s="153">
        <f t="shared" si="0"/>
        <v>350</v>
      </c>
      <c r="H48" s="154">
        <v>50</v>
      </c>
      <c r="I48" s="153">
        <f t="shared" si="1"/>
        <v>50</v>
      </c>
      <c r="J48" s="155">
        <f t="shared" si="2"/>
        <v>400</v>
      </c>
      <c r="K48" s="228">
        <f t="shared" si="3"/>
        <v>400</v>
      </c>
      <c r="L48" s="8"/>
      <c r="M48" s="289">
        <v>0</v>
      </c>
      <c r="N48" s="289">
        <v>0</v>
      </c>
      <c r="O48" s="8"/>
      <c r="P48" s="229"/>
      <c r="Q48" s="290"/>
    </row>
    <row r="49" spans="1:17">
      <c r="A49" s="147">
        <f t="shared" si="4"/>
        <v>32</v>
      </c>
      <c r="B49" s="231" t="s">
        <v>401</v>
      </c>
      <c r="C49" s="285" t="s">
        <v>20</v>
      </c>
      <c r="D49" s="160">
        <v>1</v>
      </c>
      <c r="E49" s="160">
        <v>9</v>
      </c>
      <c r="F49" s="239">
        <v>25</v>
      </c>
      <c r="G49" s="153">
        <f t="shared" si="0"/>
        <v>225</v>
      </c>
      <c r="H49" s="154">
        <v>5</v>
      </c>
      <c r="I49" s="153">
        <f t="shared" si="1"/>
        <v>45</v>
      </c>
      <c r="J49" s="155">
        <f t="shared" si="2"/>
        <v>270</v>
      </c>
      <c r="K49" s="228">
        <f t="shared" si="3"/>
        <v>30</v>
      </c>
      <c r="L49" s="8"/>
      <c r="M49" s="289">
        <v>0</v>
      </c>
      <c r="N49" s="289">
        <v>0</v>
      </c>
      <c r="O49" s="8"/>
      <c r="P49" s="229" t="s">
        <v>704</v>
      </c>
      <c r="Q49" s="290"/>
    </row>
    <row r="50" spans="1:17" s="72" customFormat="1" ht="23.25" customHeight="1">
      <c r="A50" s="587" t="s">
        <v>696</v>
      </c>
      <c r="B50" s="587"/>
      <c r="C50" s="587"/>
      <c r="D50" s="282"/>
      <c r="E50" s="282"/>
      <c r="F50" s="282"/>
      <c r="G50" s="282"/>
      <c r="H50" s="282"/>
      <c r="I50" s="282"/>
      <c r="J50" s="282"/>
      <c r="K50" s="283"/>
      <c r="L50" s="8"/>
      <c r="M50" s="226"/>
      <c r="N50" s="226"/>
      <c r="P50" s="226"/>
      <c r="Q50" s="284"/>
    </row>
    <row r="51" spans="1:17">
      <c r="A51" s="147">
        <f>A49+1</f>
        <v>33</v>
      </c>
      <c r="B51" s="231" t="s">
        <v>375</v>
      </c>
      <c r="C51" s="285" t="s">
        <v>260</v>
      </c>
      <c r="D51" s="160">
        <v>1</v>
      </c>
      <c r="E51" s="160">
        <v>20</v>
      </c>
      <c r="F51" s="239">
        <v>10</v>
      </c>
      <c r="G51" s="153">
        <f t="shared" si="0"/>
        <v>200</v>
      </c>
      <c r="H51" s="154">
        <v>3</v>
      </c>
      <c r="I51" s="153">
        <f t="shared" si="1"/>
        <v>60</v>
      </c>
      <c r="J51" s="155">
        <f t="shared" si="2"/>
        <v>260</v>
      </c>
      <c r="K51" s="228">
        <f t="shared" si="3"/>
        <v>13</v>
      </c>
      <c r="L51" s="8"/>
      <c r="M51" s="289">
        <v>0</v>
      </c>
      <c r="N51" s="289">
        <v>0</v>
      </c>
      <c r="O51" s="8"/>
      <c r="P51" s="287" t="s">
        <v>701</v>
      </c>
      <c r="Q51" s="290"/>
    </row>
    <row r="52" spans="1:17">
      <c r="A52" s="147">
        <f>A51+1</f>
        <v>34</v>
      </c>
      <c r="B52" s="231" t="s">
        <v>376</v>
      </c>
      <c r="C52" s="285" t="s">
        <v>260</v>
      </c>
      <c r="D52" s="160">
        <v>1</v>
      </c>
      <c r="E52" s="160">
        <v>30</v>
      </c>
      <c r="F52" s="239">
        <v>8.5</v>
      </c>
      <c r="G52" s="153">
        <f t="shared" si="0"/>
        <v>255</v>
      </c>
      <c r="H52" s="154">
        <v>2.5</v>
      </c>
      <c r="I52" s="153">
        <f t="shared" si="1"/>
        <v>75</v>
      </c>
      <c r="J52" s="155">
        <f t="shared" si="2"/>
        <v>330</v>
      </c>
      <c r="K52" s="228">
        <f t="shared" si="3"/>
        <v>11</v>
      </c>
      <c r="L52" s="8"/>
      <c r="M52" s="289">
        <v>0</v>
      </c>
      <c r="N52" s="289">
        <v>0</v>
      </c>
      <c r="O52" s="8"/>
      <c r="P52" s="287" t="s">
        <v>701</v>
      </c>
      <c r="Q52" s="290"/>
    </row>
    <row r="53" spans="1:17">
      <c r="A53" s="147">
        <f>A52+1</f>
        <v>35</v>
      </c>
      <c r="B53" s="231" t="s">
        <v>381</v>
      </c>
      <c r="C53" s="285" t="s">
        <v>20</v>
      </c>
      <c r="D53" s="160">
        <v>1</v>
      </c>
      <c r="E53" s="160">
        <v>1</v>
      </c>
      <c r="F53" s="152">
        <v>70</v>
      </c>
      <c r="G53" s="153">
        <f t="shared" si="0"/>
        <v>70</v>
      </c>
      <c r="H53" s="154">
        <v>10</v>
      </c>
      <c r="I53" s="153">
        <f t="shared" si="1"/>
        <v>10</v>
      </c>
      <c r="J53" s="155">
        <f t="shared" si="2"/>
        <v>80</v>
      </c>
      <c r="K53" s="228">
        <f t="shared" si="3"/>
        <v>80</v>
      </c>
      <c r="L53" s="8"/>
      <c r="M53" s="289">
        <v>0</v>
      </c>
      <c r="N53" s="289">
        <v>0</v>
      </c>
      <c r="O53" s="8"/>
      <c r="P53" s="229" t="s">
        <v>704</v>
      </c>
      <c r="Q53" s="290"/>
    </row>
    <row r="54" spans="1:17">
      <c r="A54" s="147">
        <f>A52+1</f>
        <v>35</v>
      </c>
      <c r="B54" s="231" t="s">
        <v>382</v>
      </c>
      <c r="C54" s="285" t="s">
        <v>20</v>
      </c>
      <c r="D54" s="160">
        <v>1</v>
      </c>
      <c r="E54" s="160">
        <v>2</v>
      </c>
      <c r="F54" s="152">
        <v>35</v>
      </c>
      <c r="G54" s="153">
        <f t="shared" si="0"/>
        <v>70</v>
      </c>
      <c r="H54" s="154">
        <v>5</v>
      </c>
      <c r="I54" s="153">
        <f t="shared" si="1"/>
        <v>10</v>
      </c>
      <c r="J54" s="155">
        <f t="shared" si="2"/>
        <v>80</v>
      </c>
      <c r="K54" s="228">
        <f t="shared" si="3"/>
        <v>40</v>
      </c>
      <c r="L54" s="8"/>
      <c r="M54" s="286">
        <v>0</v>
      </c>
      <c r="N54" s="289">
        <v>0</v>
      </c>
      <c r="O54" s="8"/>
      <c r="P54" s="229" t="s">
        <v>704</v>
      </c>
      <c r="Q54" s="290"/>
    </row>
    <row r="55" spans="1:17">
      <c r="A55" s="147">
        <f>A52+1</f>
        <v>35</v>
      </c>
      <c r="B55" s="231" t="s">
        <v>402</v>
      </c>
      <c r="C55" s="285" t="s">
        <v>20</v>
      </c>
      <c r="D55" s="160">
        <v>1</v>
      </c>
      <c r="E55" s="160">
        <v>2</v>
      </c>
      <c r="F55" s="239">
        <v>180</v>
      </c>
      <c r="G55" s="153">
        <f t="shared" si="0"/>
        <v>360</v>
      </c>
      <c r="H55" s="154">
        <v>30</v>
      </c>
      <c r="I55" s="153">
        <f t="shared" si="1"/>
        <v>60</v>
      </c>
      <c r="J55" s="155">
        <f t="shared" si="2"/>
        <v>420</v>
      </c>
      <c r="K55" s="228">
        <f t="shared" si="3"/>
        <v>210</v>
      </c>
      <c r="L55" s="8"/>
      <c r="M55" s="286">
        <v>0</v>
      </c>
      <c r="N55" s="286">
        <v>0</v>
      </c>
      <c r="O55" s="8"/>
      <c r="P55" s="287"/>
      <c r="Q55" s="290"/>
    </row>
    <row r="56" spans="1:17">
      <c r="A56" s="147">
        <f t="shared" si="4"/>
        <v>36</v>
      </c>
      <c r="B56" s="231" t="s">
        <v>403</v>
      </c>
      <c r="C56" s="285" t="s">
        <v>404</v>
      </c>
      <c r="D56" s="160">
        <v>1</v>
      </c>
      <c r="E56" s="160">
        <v>3</v>
      </c>
      <c r="F56" s="239">
        <v>150</v>
      </c>
      <c r="G56" s="153">
        <f t="shared" si="0"/>
        <v>450</v>
      </c>
      <c r="H56" s="154">
        <v>100</v>
      </c>
      <c r="I56" s="153">
        <f t="shared" si="1"/>
        <v>300</v>
      </c>
      <c r="J56" s="155">
        <f t="shared" si="2"/>
        <v>750</v>
      </c>
      <c r="K56" s="228">
        <f t="shared" si="3"/>
        <v>250</v>
      </c>
      <c r="L56" s="8"/>
      <c r="M56" s="286">
        <v>0</v>
      </c>
      <c r="N56" s="286">
        <v>0</v>
      </c>
      <c r="O56" s="8"/>
      <c r="P56" s="287"/>
      <c r="Q56" s="290"/>
    </row>
    <row r="57" spans="1:17">
      <c r="A57" s="147">
        <f t="shared" si="4"/>
        <v>37</v>
      </c>
      <c r="B57" s="231" t="s">
        <v>405</v>
      </c>
      <c r="C57" s="285" t="s">
        <v>21</v>
      </c>
      <c r="D57" s="160">
        <v>1</v>
      </c>
      <c r="E57" s="160">
        <v>50</v>
      </c>
      <c r="F57" s="239">
        <f t="shared" si="5"/>
        <v>0</v>
      </c>
      <c r="G57" s="153">
        <f t="shared" si="0"/>
        <v>0</v>
      </c>
      <c r="H57" s="154">
        <v>10</v>
      </c>
      <c r="I57" s="153">
        <f t="shared" si="1"/>
        <v>500</v>
      </c>
      <c r="J57" s="155">
        <f t="shared" si="2"/>
        <v>500</v>
      </c>
      <c r="K57" s="228">
        <f t="shared" si="3"/>
        <v>10</v>
      </c>
      <c r="L57" s="8"/>
      <c r="M57" s="286">
        <v>0</v>
      </c>
      <c r="N57" s="286">
        <v>0</v>
      </c>
      <c r="O57" s="8"/>
      <c r="P57" s="287"/>
      <c r="Q57" s="290"/>
    </row>
    <row r="58" spans="1:17">
      <c r="A58" s="147">
        <f t="shared" si="4"/>
        <v>38</v>
      </c>
      <c r="B58" s="301" t="s">
        <v>406</v>
      </c>
      <c r="C58" s="285" t="s">
        <v>21</v>
      </c>
      <c r="D58" s="160">
        <v>1</v>
      </c>
      <c r="E58" s="160">
        <v>40</v>
      </c>
      <c r="F58" s="152">
        <f t="shared" si="5"/>
        <v>0</v>
      </c>
      <c r="G58" s="153">
        <f t="shared" si="0"/>
        <v>0</v>
      </c>
      <c r="H58" s="154">
        <v>5</v>
      </c>
      <c r="I58" s="153">
        <f t="shared" si="1"/>
        <v>200</v>
      </c>
      <c r="J58" s="155">
        <f t="shared" si="2"/>
        <v>200</v>
      </c>
      <c r="K58" s="228">
        <f t="shared" si="3"/>
        <v>5</v>
      </c>
      <c r="L58" s="8"/>
      <c r="M58" s="286">
        <v>0</v>
      </c>
      <c r="N58" s="286">
        <v>0</v>
      </c>
      <c r="O58" s="8"/>
      <c r="P58" s="287"/>
      <c r="Q58" s="288"/>
    </row>
    <row r="59" spans="1:17">
      <c r="A59" s="147">
        <f t="shared" si="4"/>
        <v>39</v>
      </c>
      <c r="B59" s="301" t="s">
        <v>407</v>
      </c>
      <c r="C59" s="285" t="s">
        <v>21</v>
      </c>
      <c r="D59" s="160">
        <v>1</v>
      </c>
      <c r="E59" s="160">
        <v>10</v>
      </c>
      <c r="F59" s="152">
        <f t="shared" si="5"/>
        <v>0</v>
      </c>
      <c r="G59" s="153">
        <f t="shared" si="0"/>
        <v>0</v>
      </c>
      <c r="H59" s="154">
        <v>10</v>
      </c>
      <c r="I59" s="153">
        <f t="shared" si="1"/>
        <v>100</v>
      </c>
      <c r="J59" s="155">
        <f t="shared" si="2"/>
        <v>100</v>
      </c>
      <c r="K59" s="228">
        <f t="shared" si="3"/>
        <v>10</v>
      </c>
      <c r="L59" s="8"/>
      <c r="M59" s="286">
        <v>0</v>
      </c>
      <c r="N59" s="286">
        <v>0</v>
      </c>
      <c r="O59" s="8"/>
      <c r="P59" s="287"/>
      <c r="Q59" s="288"/>
    </row>
    <row r="60" spans="1:17">
      <c r="A60" s="147">
        <f t="shared" si="4"/>
        <v>40</v>
      </c>
      <c r="B60" s="301" t="s">
        <v>408</v>
      </c>
      <c r="C60" s="285" t="s">
        <v>21</v>
      </c>
      <c r="D60" s="160">
        <v>1</v>
      </c>
      <c r="E60" s="160">
        <v>5</v>
      </c>
      <c r="F60" s="152">
        <v>10</v>
      </c>
      <c r="G60" s="153">
        <f t="shared" si="0"/>
        <v>50</v>
      </c>
      <c r="H60" s="154">
        <v>3</v>
      </c>
      <c r="I60" s="153">
        <f t="shared" si="1"/>
        <v>15</v>
      </c>
      <c r="J60" s="155">
        <f t="shared" si="2"/>
        <v>65</v>
      </c>
      <c r="K60" s="228">
        <f t="shared" si="3"/>
        <v>13</v>
      </c>
      <c r="L60" s="8"/>
      <c r="M60" s="286">
        <v>0</v>
      </c>
      <c r="N60" s="286">
        <v>0</v>
      </c>
      <c r="O60" s="8"/>
      <c r="P60" s="287"/>
      <c r="Q60" s="290"/>
    </row>
    <row r="61" spans="1:17" s="72" customFormat="1" ht="23.25" customHeight="1">
      <c r="A61" s="587" t="s">
        <v>697</v>
      </c>
      <c r="B61" s="587"/>
      <c r="C61" s="587"/>
      <c r="D61" s="282"/>
      <c r="E61" s="282"/>
      <c r="F61" s="282"/>
      <c r="G61" s="282"/>
      <c r="H61" s="282"/>
      <c r="I61" s="282"/>
      <c r="J61" s="282"/>
      <c r="K61" s="283"/>
      <c r="L61" s="8"/>
      <c r="M61" s="226"/>
      <c r="N61" s="226"/>
      <c r="P61" s="226"/>
      <c r="Q61" s="284"/>
    </row>
    <row r="62" spans="1:17">
      <c r="A62" s="147">
        <f>A60+1</f>
        <v>41</v>
      </c>
      <c r="B62" s="301" t="s">
        <v>409</v>
      </c>
      <c r="C62" s="285" t="s">
        <v>260</v>
      </c>
      <c r="D62" s="160">
        <v>1</v>
      </c>
      <c r="E62" s="160">
        <v>1</v>
      </c>
      <c r="F62" s="152">
        <v>6.5</v>
      </c>
      <c r="G62" s="153">
        <f t="shared" si="0"/>
        <v>6.5</v>
      </c>
      <c r="H62" s="154">
        <v>3.5</v>
      </c>
      <c r="I62" s="153">
        <f t="shared" si="1"/>
        <v>3.5</v>
      </c>
      <c r="J62" s="155">
        <f t="shared" si="2"/>
        <v>10</v>
      </c>
      <c r="K62" s="228">
        <f t="shared" si="3"/>
        <v>10</v>
      </c>
      <c r="L62" s="8"/>
      <c r="M62" s="289">
        <v>0</v>
      </c>
      <c r="N62" s="289">
        <v>0</v>
      </c>
      <c r="O62" s="8"/>
      <c r="P62" s="287" t="s">
        <v>700</v>
      </c>
      <c r="Q62" s="288"/>
    </row>
    <row r="63" spans="1:17">
      <c r="A63" s="147">
        <f>A62+1</f>
        <v>42</v>
      </c>
      <c r="B63" s="301" t="s">
        <v>410</v>
      </c>
      <c r="C63" s="285" t="s">
        <v>260</v>
      </c>
      <c r="D63" s="160">
        <v>1</v>
      </c>
      <c r="E63" s="160">
        <v>530</v>
      </c>
      <c r="F63" s="152">
        <v>4</v>
      </c>
      <c r="G63" s="153">
        <f t="shared" si="0"/>
        <v>2120</v>
      </c>
      <c r="H63" s="154">
        <v>3</v>
      </c>
      <c r="I63" s="153">
        <f t="shared" si="1"/>
        <v>1590</v>
      </c>
      <c r="J63" s="155">
        <f t="shared" si="2"/>
        <v>3710</v>
      </c>
      <c r="K63" s="228">
        <f t="shared" si="3"/>
        <v>7</v>
      </c>
      <c r="L63" s="8"/>
      <c r="M63" s="289">
        <v>0</v>
      </c>
      <c r="N63" s="289">
        <v>0</v>
      </c>
      <c r="O63" s="8"/>
      <c r="P63" s="287" t="s">
        <v>700</v>
      </c>
      <c r="Q63" s="288"/>
    </row>
    <row r="64" spans="1:17">
      <c r="A64" s="147">
        <f>A63+1</f>
        <v>43</v>
      </c>
      <c r="B64" s="301" t="s">
        <v>411</v>
      </c>
      <c r="C64" s="285" t="s">
        <v>260</v>
      </c>
      <c r="D64" s="160">
        <v>1</v>
      </c>
      <c r="E64" s="160">
        <v>89</v>
      </c>
      <c r="F64" s="152">
        <v>3</v>
      </c>
      <c r="G64" s="153">
        <f t="shared" si="0"/>
        <v>267</v>
      </c>
      <c r="H64" s="154">
        <v>2</v>
      </c>
      <c r="I64" s="153">
        <f t="shared" si="1"/>
        <v>178</v>
      </c>
      <c r="J64" s="155">
        <f t="shared" si="2"/>
        <v>445</v>
      </c>
      <c r="K64" s="228">
        <f t="shared" si="3"/>
        <v>5</v>
      </c>
      <c r="L64" s="8"/>
      <c r="M64" s="286">
        <v>0</v>
      </c>
      <c r="N64" s="289">
        <v>0</v>
      </c>
      <c r="O64" s="8"/>
      <c r="P64" s="287" t="s">
        <v>700</v>
      </c>
      <c r="Q64" s="288"/>
    </row>
    <row r="65" spans="1:17">
      <c r="A65" s="147">
        <f>A64+1</f>
        <v>44</v>
      </c>
      <c r="B65" s="301" t="s">
        <v>412</v>
      </c>
      <c r="C65" s="285" t="s">
        <v>260</v>
      </c>
      <c r="D65" s="160">
        <v>1</v>
      </c>
      <c r="E65" s="160">
        <v>374</v>
      </c>
      <c r="F65" s="152">
        <v>2.5</v>
      </c>
      <c r="G65" s="153">
        <f t="shared" si="0"/>
        <v>935</v>
      </c>
      <c r="H65" s="154">
        <v>1</v>
      </c>
      <c r="I65" s="153">
        <f t="shared" si="1"/>
        <v>374</v>
      </c>
      <c r="J65" s="155">
        <f t="shared" si="2"/>
        <v>1309</v>
      </c>
      <c r="K65" s="228">
        <f t="shared" si="3"/>
        <v>3.5</v>
      </c>
      <c r="L65" s="8"/>
      <c r="M65" s="289">
        <v>0</v>
      </c>
      <c r="N65" s="289">
        <v>0</v>
      </c>
      <c r="O65" s="8"/>
      <c r="P65" s="287" t="s">
        <v>700</v>
      </c>
      <c r="Q65" s="288"/>
    </row>
    <row r="66" spans="1:17">
      <c r="A66" s="147">
        <f>A65+1</f>
        <v>45</v>
      </c>
      <c r="B66" s="301" t="s">
        <v>413</v>
      </c>
      <c r="C66" s="285" t="s">
        <v>20</v>
      </c>
      <c r="D66" s="160">
        <v>1</v>
      </c>
      <c r="E66" s="160">
        <v>4</v>
      </c>
      <c r="F66" s="152">
        <v>5</v>
      </c>
      <c r="G66" s="153">
        <f t="shared" si="0"/>
        <v>20</v>
      </c>
      <c r="H66" s="154">
        <v>2</v>
      </c>
      <c r="I66" s="153">
        <f t="shared" si="1"/>
        <v>8</v>
      </c>
      <c r="J66" s="155">
        <f t="shared" si="2"/>
        <v>28</v>
      </c>
      <c r="K66" s="228">
        <f t="shared" si="3"/>
        <v>7</v>
      </c>
      <c r="L66" s="8"/>
      <c r="M66" s="289">
        <v>0</v>
      </c>
      <c r="N66" s="289">
        <v>0</v>
      </c>
      <c r="O66" s="8"/>
      <c r="P66" s="287" t="s">
        <v>700</v>
      </c>
      <c r="Q66" s="288"/>
    </row>
    <row r="67" spans="1:17">
      <c r="A67" s="147">
        <f t="shared" si="4"/>
        <v>46</v>
      </c>
      <c r="B67" s="301" t="s">
        <v>414</v>
      </c>
      <c r="C67" s="285" t="s">
        <v>20</v>
      </c>
      <c r="D67" s="160">
        <v>1</v>
      </c>
      <c r="E67" s="160">
        <v>65</v>
      </c>
      <c r="F67" s="239">
        <v>3.5</v>
      </c>
      <c r="G67" s="153">
        <f t="shared" si="0"/>
        <v>227.5</v>
      </c>
      <c r="H67" s="154">
        <v>1.5</v>
      </c>
      <c r="I67" s="153">
        <f t="shared" si="1"/>
        <v>97.5</v>
      </c>
      <c r="J67" s="155">
        <f t="shared" si="2"/>
        <v>325</v>
      </c>
      <c r="K67" s="228">
        <f t="shared" si="3"/>
        <v>5</v>
      </c>
      <c r="L67" s="8"/>
      <c r="M67" s="289">
        <v>0</v>
      </c>
      <c r="N67" s="289">
        <v>0</v>
      </c>
      <c r="O67" s="8"/>
      <c r="P67" s="287" t="s">
        <v>700</v>
      </c>
      <c r="Q67" s="290"/>
    </row>
    <row r="68" spans="1:17">
      <c r="A68" s="147">
        <f t="shared" si="4"/>
        <v>47</v>
      </c>
      <c r="B68" s="301" t="s">
        <v>415</v>
      </c>
      <c r="C68" s="285" t="s">
        <v>20</v>
      </c>
      <c r="D68" s="160">
        <v>1</v>
      </c>
      <c r="E68" s="160">
        <v>38</v>
      </c>
      <c r="F68" s="152">
        <v>3.3</v>
      </c>
      <c r="G68" s="153">
        <f t="shared" si="0"/>
        <v>125.39999999999999</v>
      </c>
      <c r="H68" s="154">
        <v>1.5</v>
      </c>
      <c r="I68" s="153">
        <f t="shared" si="1"/>
        <v>57</v>
      </c>
      <c r="J68" s="155">
        <f t="shared" si="2"/>
        <v>182.39999999999998</v>
      </c>
      <c r="K68" s="228">
        <f t="shared" si="3"/>
        <v>4.8</v>
      </c>
      <c r="L68" s="8"/>
      <c r="M68" s="289">
        <v>0</v>
      </c>
      <c r="N68" s="289">
        <v>0</v>
      </c>
      <c r="O68" s="8"/>
      <c r="P68" s="287" t="s">
        <v>700</v>
      </c>
      <c r="Q68" s="290"/>
    </row>
    <row r="69" spans="1:17">
      <c r="A69" s="147">
        <f t="shared" si="4"/>
        <v>48</v>
      </c>
      <c r="B69" s="301" t="s">
        <v>416</v>
      </c>
      <c r="C69" s="285" t="s">
        <v>20</v>
      </c>
      <c r="D69" s="160">
        <v>1</v>
      </c>
      <c r="E69" s="160">
        <v>22</v>
      </c>
      <c r="F69" s="152">
        <v>2.5</v>
      </c>
      <c r="G69" s="153">
        <f t="shared" si="0"/>
        <v>55</v>
      </c>
      <c r="H69" s="154">
        <v>1</v>
      </c>
      <c r="I69" s="153">
        <f t="shared" si="1"/>
        <v>22</v>
      </c>
      <c r="J69" s="155">
        <f t="shared" si="2"/>
        <v>77</v>
      </c>
      <c r="K69" s="228">
        <f t="shared" si="3"/>
        <v>3.5</v>
      </c>
      <c r="L69" s="8"/>
      <c r="M69" s="286">
        <v>0</v>
      </c>
      <c r="N69" s="289">
        <v>0</v>
      </c>
      <c r="O69" s="8"/>
      <c r="P69" s="287" t="s">
        <v>700</v>
      </c>
      <c r="Q69" s="290"/>
    </row>
    <row r="70" spans="1:17">
      <c r="A70" s="147">
        <f t="shared" si="4"/>
        <v>49</v>
      </c>
      <c r="B70" s="301" t="s">
        <v>417</v>
      </c>
      <c r="C70" s="285" t="s">
        <v>20</v>
      </c>
      <c r="D70" s="160">
        <v>1</v>
      </c>
      <c r="E70" s="160">
        <v>164</v>
      </c>
      <c r="F70" s="152">
        <v>2</v>
      </c>
      <c r="G70" s="153">
        <f t="shared" si="0"/>
        <v>328</v>
      </c>
      <c r="H70" s="154">
        <v>1</v>
      </c>
      <c r="I70" s="153">
        <f t="shared" si="1"/>
        <v>164</v>
      </c>
      <c r="J70" s="155">
        <f t="shared" si="2"/>
        <v>492</v>
      </c>
      <c r="K70" s="228">
        <f t="shared" si="3"/>
        <v>3</v>
      </c>
      <c r="L70" s="8"/>
      <c r="M70" s="289">
        <v>0</v>
      </c>
      <c r="N70" s="289">
        <v>0</v>
      </c>
      <c r="O70" s="8"/>
      <c r="P70" s="287" t="s">
        <v>700</v>
      </c>
      <c r="Q70" s="290"/>
    </row>
    <row r="71" spans="1:17">
      <c r="A71" s="147">
        <f t="shared" si="4"/>
        <v>50</v>
      </c>
      <c r="B71" s="231" t="s">
        <v>418</v>
      </c>
      <c r="C71" s="285" t="s">
        <v>20</v>
      </c>
      <c r="D71" s="160">
        <v>1</v>
      </c>
      <c r="E71" s="160">
        <v>2</v>
      </c>
      <c r="F71" s="152">
        <v>3</v>
      </c>
      <c r="G71" s="153">
        <f t="shared" si="0"/>
        <v>6</v>
      </c>
      <c r="H71" s="154">
        <v>2</v>
      </c>
      <c r="I71" s="153">
        <f t="shared" si="1"/>
        <v>4</v>
      </c>
      <c r="J71" s="155">
        <f t="shared" si="2"/>
        <v>10</v>
      </c>
      <c r="K71" s="228">
        <f t="shared" si="3"/>
        <v>5</v>
      </c>
      <c r="L71" s="8"/>
      <c r="M71" s="289">
        <v>0</v>
      </c>
      <c r="N71" s="289">
        <v>0</v>
      </c>
      <c r="O71" s="8"/>
      <c r="P71" s="287" t="s">
        <v>700</v>
      </c>
      <c r="Q71" s="290"/>
    </row>
    <row r="72" spans="1:17">
      <c r="A72" s="147">
        <f t="shared" si="4"/>
        <v>51</v>
      </c>
      <c r="B72" s="231" t="s">
        <v>419</v>
      </c>
      <c r="C72" s="285" t="s">
        <v>20</v>
      </c>
      <c r="D72" s="160">
        <v>1</v>
      </c>
      <c r="E72" s="160">
        <v>2</v>
      </c>
      <c r="F72" s="152">
        <v>3</v>
      </c>
      <c r="G72" s="153">
        <f t="shared" si="0"/>
        <v>6</v>
      </c>
      <c r="H72" s="154">
        <v>2</v>
      </c>
      <c r="I72" s="153">
        <f t="shared" si="1"/>
        <v>4</v>
      </c>
      <c r="J72" s="155">
        <f t="shared" si="2"/>
        <v>10</v>
      </c>
      <c r="K72" s="228">
        <f t="shared" si="3"/>
        <v>5</v>
      </c>
      <c r="L72" s="8"/>
      <c r="M72" s="289">
        <v>0</v>
      </c>
      <c r="N72" s="289">
        <v>0</v>
      </c>
      <c r="O72" s="8"/>
      <c r="P72" s="287" t="s">
        <v>700</v>
      </c>
      <c r="Q72" s="290"/>
    </row>
    <row r="73" spans="1:17">
      <c r="A73" s="147">
        <f t="shared" si="4"/>
        <v>52</v>
      </c>
      <c r="B73" s="231" t="s">
        <v>420</v>
      </c>
      <c r="C73" s="285" t="s">
        <v>20</v>
      </c>
      <c r="D73" s="160">
        <v>1</v>
      </c>
      <c r="E73" s="160">
        <v>68</v>
      </c>
      <c r="F73" s="152">
        <v>2.5</v>
      </c>
      <c r="G73" s="153">
        <f t="shared" si="0"/>
        <v>170</v>
      </c>
      <c r="H73" s="154">
        <v>1.5</v>
      </c>
      <c r="I73" s="153">
        <f t="shared" si="1"/>
        <v>102</v>
      </c>
      <c r="J73" s="155">
        <f t="shared" si="2"/>
        <v>272</v>
      </c>
      <c r="K73" s="228">
        <f t="shared" si="3"/>
        <v>4</v>
      </c>
      <c r="L73" s="8"/>
      <c r="M73" s="289">
        <v>0</v>
      </c>
      <c r="N73" s="289">
        <v>0</v>
      </c>
      <c r="O73" s="8"/>
      <c r="P73" s="287" t="s">
        <v>700</v>
      </c>
      <c r="Q73" s="290"/>
    </row>
    <row r="74" spans="1:17">
      <c r="A74" s="147">
        <f t="shared" si="4"/>
        <v>53</v>
      </c>
      <c r="B74" s="231" t="s">
        <v>421</v>
      </c>
      <c r="C74" s="285" t="s">
        <v>20</v>
      </c>
      <c r="D74" s="160">
        <v>1</v>
      </c>
      <c r="E74" s="160">
        <v>16</v>
      </c>
      <c r="F74" s="152">
        <v>2</v>
      </c>
      <c r="G74" s="153">
        <f t="shared" si="0"/>
        <v>32</v>
      </c>
      <c r="H74" s="154">
        <v>1</v>
      </c>
      <c r="I74" s="153">
        <f t="shared" si="1"/>
        <v>16</v>
      </c>
      <c r="J74" s="155">
        <f t="shared" si="2"/>
        <v>48</v>
      </c>
      <c r="K74" s="228">
        <f t="shared" si="3"/>
        <v>3</v>
      </c>
      <c r="L74" s="8"/>
      <c r="M74" s="286">
        <v>0</v>
      </c>
      <c r="N74" s="289">
        <v>0</v>
      </c>
      <c r="O74" s="8"/>
      <c r="P74" s="287" t="s">
        <v>700</v>
      </c>
      <c r="Q74" s="290"/>
    </row>
    <row r="75" spans="1:17">
      <c r="A75" s="147">
        <f t="shared" si="4"/>
        <v>54</v>
      </c>
      <c r="B75" s="231" t="s">
        <v>422</v>
      </c>
      <c r="C75" s="285" t="s">
        <v>20</v>
      </c>
      <c r="D75" s="160">
        <v>1</v>
      </c>
      <c r="E75" s="160">
        <v>158</v>
      </c>
      <c r="F75" s="152">
        <v>1</v>
      </c>
      <c r="G75" s="153">
        <f t="shared" ref="G75:G101" si="7">F75*E75</f>
        <v>158</v>
      </c>
      <c r="H75" s="154">
        <v>1</v>
      </c>
      <c r="I75" s="153">
        <f t="shared" ref="I75:I101" si="8">H75*E75</f>
        <v>158</v>
      </c>
      <c r="J75" s="155">
        <f t="shared" ref="J75:J101" si="9">G75+I75</f>
        <v>316</v>
      </c>
      <c r="K75" s="228">
        <f t="shared" ref="K75:K101" si="10">J75/E75</f>
        <v>2</v>
      </c>
      <c r="L75" s="8"/>
      <c r="M75" s="289">
        <v>0</v>
      </c>
      <c r="N75" s="289">
        <v>0</v>
      </c>
      <c r="O75" s="8"/>
      <c r="P75" s="287" t="s">
        <v>700</v>
      </c>
      <c r="Q75" s="290"/>
    </row>
    <row r="76" spans="1:17">
      <c r="A76" s="147">
        <f>A75+1</f>
        <v>55</v>
      </c>
      <c r="B76" s="231" t="s">
        <v>423</v>
      </c>
      <c r="C76" s="285" t="s">
        <v>20</v>
      </c>
      <c r="D76" s="160">
        <v>1</v>
      </c>
      <c r="E76" s="160">
        <v>11</v>
      </c>
      <c r="F76" s="152">
        <v>3</v>
      </c>
      <c r="G76" s="153">
        <f t="shared" si="7"/>
        <v>33</v>
      </c>
      <c r="H76" s="154">
        <v>2</v>
      </c>
      <c r="I76" s="153">
        <f t="shared" si="8"/>
        <v>22</v>
      </c>
      <c r="J76" s="155">
        <f t="shared" si="9"/>
        <v>55</v>
      </c>
      <c r="K76" s="228">
        <f t="shared" si="10"/>
        <v>5</v>
      </c>
      <c r="L76" s="8"/>
      <c r="M76" s="289">
        <v>0</v>
      </c>
      <c r="N76" s="289">
        <v>0</v>
      </c>
      <c r="O76" s="8"/>
      <c r="P76" s="287" t="s">
        <v>700</v>
      </c>
      <c r="Q76" s="290"/>
    </row>
    <row r="77" spans="1:17">
      <c r="A77" s="147">
        <f t="shared" ref="A77:A101" si="11">A76+1</f>
        <v>56</v>
      </c>
      <c r="B77" s="231" t="s">
        <v>424</v>
      </c>
      <c r="C77" s="285" t="s">
        <v>20</v>
      </c>
      <c r="D77" s="160">
        <v>1</v>
      </c>
      <c r="E77" s="160">
        <v>2</v>
      </c>
      <c r="F77" s="152">
        <v>10</v>
      </c>
      <c r="G77" s="153">
        <f t="shared" si="7"/>
        <v>20</v>
      </c>
      <c r="H77" s="154">
        <v>3</v>
      </c>
      <c r="I77" s="153">
        <f t="shared" si="8"/>
        <v>6</v>
      </c>
      <c r="J77" s="155">
        <f t="shared" si="9"/>
        <v>26</v>
      </c>
      <c r="K77" s="228">
        <f t="shared" si="10"/>
        <v>13</v>
      </c>
      <c r="L77" s="8"/>
      <c r="M77" s="289">
        <v>0</v>
      </c>
      <c r="N77" s="289">
        <v>0</v>
      </c>
      <c r="O77" s="8"/>
      <c r="P77" s="287"/>
      <c r="Q77" s="290"/>
    </row>
    <row r="78" spans="1:17">
      <c r="A78" s="147">
        <f t="shared" si="11"/>
        <v>57</v>
      </c>
      <c r="B78" s="231" t="s">
        <v>425</v>
      </c>
      <c r="C78" s="285" t="s">
        <v>20</v>
      </c>
      <c r="D78" s="160">
        <v>1</v>
      </c>
      <c r="E78" s="160">
        <v>38</v>
      </c>
      <c r="F78" s="152">
        <v>5</v>
      </c>
      <c r="G78" s="153">
        <f t="shared" si="7"/>
        <v>190</v>
      </c>
      <c r="H78" s="154">
        <v>1.5</v>
      </c>
      <c r="I78" s="153">
        <f t="shared" si="8"/>
        <v>57</v>
      </c>
      <c r="J78" s="155">
        <f t="shared" si="9"/>
        <v>247</v>
      </c>
      <c r="K78" s="228">
        <f t="shared" si="10"/>
        <v>6.5</v>
      </c>
      <c r="L78" s="8"/>
      <c r="M78" s="289">
        <v>0</v>
      </c>
      <c r="N78" s="289">
        <v>0</v>
      </c>
      <c r="O78" s="8"/>
      <c r="P78" s="287"/>
      <c r="Q78" s="290"/>
    </row>
    <row r="79" spans="1:17">
      <c r="A79" s="147">
        <f>A78+1</f>
        <v>58</v>
      </c>
      <c r="B79" s="301" t="s">
        <v>426</v>
      </c>
      <c r="C79" s="285" t="s">
        <v>20</v>
      </c>
      <c r="D79" s="160">
        <v>1</v>
      </c>
      <c r="E79" s="160">
        <v>4</v>
      </c>
      <c r="F79" s="152">
        <v>5</v>
      </c>
      <c r="G79" s="153">
        <f t="shared" si="7"/>
        <v>20</v>
      </c>
      <c r="H79" s="154">
        <v>1</v>
      </c>
      <c r="I79" s="153">
        <f t="shared" si="8"/>
        <v>4</v>
      </c>
      <c r="J79" s="155">
        <f t="shared" si="9"/>
        <v>24</v>
      </c>
      <c r="K79" s="228">
        <f t="shared" si="10"/>
        <v>6</v>
      </c>
      <c r="L79" s="8"/>
      <c r="M79" s="286">
        <v>0</v>
      </c>
      <c r="N79" s="286">
        <v>0</v>
      </c>
      <c r="O79" s="8"/>
      <c r="P79" s="287"/>
      <c r="Q79" s="290"/>
    </row>
    <row r="80" spans="1:17">
      <c r="A80" s="147">
        <f>A79+1</f>
        <v>59</v>
      </c>
      <c r="B80" s="301" t="s">
        <v>427</v>
      </c>
      <c r="C80" s="285" t="s">
        <v>20</v>
      </c>
      <c r="D80" s="160">
        <v>1</v>
      </c>
      <c r="E80" s="160">
        <v>20</v>
      </c>
      <c r="F80" s="152">
        <v>225</v>
      </c>
      <c r="G80" s="153">
        <f t="shared" si="7"/>
        <v>4500</v>
      </c>
      <c r="H80" s="154">
        <v>30</v>
      </c>
      <c r="I80" s="153">
        <f t="shared" si="8"/>
        <v>600</v>
      </c>
      <c r="J80" s="155">
        <f t="shared" si="9"/>
        <v>5100</v>
      </c>
      <c r="K80" s="228">
        <f t="shared" si="10"/>
        <v>255</v>
      </c>
      <c r="L80" s="8"/>
      <c r="M80" s="286">
        <v>0</v>
      </c>
      <c r="N80" s="286">
        <v>0</v>
      </c>
      <c r="O80" s="8"/>
      <c r="P80" s="287" t="s">
        <v>717</v>
      </c>
      <c r="Q80" s="505" t="s">
        <v>741</v>
      </c>
    </row>
    <row r="81" spans="1:17">
      <c r="A81" s="147">
        <f>A80+1</f>
        <v>60</v>
      </c>
      <c r="B81" s="302" t="s">
        <v>428</v>
      </c>
      <c r="C81" s="285" t="s">
        <v>20</v>
      </c>
      <c r="D81" s="160">
        <v>1</v>
      </c>
      <c r="E81" s="160">
        <v>1</v>
      </c>
      <c r="F81" s="239">
        <v>45</v>
      </c>
      <c r="G81" s="153">
        <f t="shared" si="7"/>
        <v>45</v>
      </c>
      <c r="H81" s="154">
        <v>5</v>
      </c>
      <c r="I81" s="153">
        <f t="shared" si="8"/>
        <v>5</v>
      </c>
      <c r="J81" s="155">
        <f t="shared" si="9"/>
        <v>50</v>
      </c>
      <c r="K81" s="228">
        <f t="shared" si="10"/>
        <v>50</v>
      </c>
      <c r="L81" s="8"/>
      <c r="M81" s="286">
        <v>0</v>
      </c>
      <c r="N81" s="286">
        <v>0</v>
      </c>
      <c r="O81" s="8"/>
      <c r="P81" s="287" t="s">
        <v>717</v>
      </c>
      <c r="Q81" s="505" t="s">
        <v>741</v>
      </c>
    </row>
    <row r="82" spans="1:17">
      <c r="A82" s="147">
        <f t="shared" si="11"/>
        <v>61</v>
      </c>
      <c r="B82" s="302" t="s">
        <v>429</v>
      </c>
      <c r="C82" s="285" t="s">
        <v>20</v>
      </c>
      <c r="D82" s="160">
        <v>1</v>
      </c>
      <c r="E82" s="160">
        <v>1</v>
      </c>
      <c r="F82" s="152">
        <v>3</v>
      </c>
      <c r="G82" s="153">
        <f t="shared" si="7"/>
        <v>3</v>
      </c>
      <c r="H82" s="154">
        <v>1</v>
      </c>
      <c r="I82" s="153">
        <f t="shared" si="8"/>
        <v>1</v>
      </c>
      <c r="J82" s="155">
        <f t="shared" si="9"/>
        <v>4</v>
      </c>
      <c r="K82" s="228">
        <f t="shared" si="10"/>
        <v>4</v>
      </c>
      <c r="L82" s="8"/>
      <c r="M82" s="289">
        <v>0</v>
      </c>
      <c r="N82" s="289">
        <v>0</v>
      </c>
      <c r="O82" s="8"/>
      <c r="P82" s="287" t="s">
        <v>700</v>
      </c>
      <c r="Q82" s="290"/>
    </row>
    <row r="83" spans="1:17">
      <c r="A83" s="147">
        <f t="shared" si="11"/>
        <v>62</v>
      </c>
      <c r="B83" s="302" t="s">
        <v>430</v>
      </c>
      <c r="C83" s="285" t="s">
        <v>20</v>
      </c>
      <c r="D83" s="160">
        <v>1</v>
      </c>
      <c r="E83" s="160">
        <v>19</v>
      </c>
      <c r="F83" s="152">
        <v>2</v>
      </c>
      <c r="G83" s="153">
        <f t="shared" si="7"/>
        <v>38</v>
      </c>
      <c r="H83" s="154">
        <v>1</v>
      </c>
      <c r="I83" s="153">
        <f t="shared" si="8"/>
        <v>19</v>
      </c>
      <c r="J83" s="155">
        <f t="shared" si="9"/>
        <v>57</v>
      </c>
      <c r="K83" s="228">
        <f t="shared" si="10"/>
        <v>3</v>
      </c>
      <c r="L83" s="8"/>
      <c r="M83" s="289">
        <v>0</v>
      </c>
      <c r="N83" s="289">
        <v>0</v>
      </c>
      <c r="O83" s="8"/>
      <c r="P83" s="287" t="s">
        <v>700</v>
      </c>
      <c r="Q83" s="290"/>
    </row>
    <row r="84" spans="1:17">
      <c r="A84" s="147">
        <f t="shared" si="11"/>
        <v>63</v>
      </c>
      <c r="B84" s="302" t="s">
        <v>431</v>
      </c>
      <c r="C84" s="285" t="s">
        <v>20</v>
      </c>
      <c r="D84" s="160">
        <v>1</v>
      </c>
      <c r="E84" s="160">
        <v>4</v>
      </c>
      <c r="F84" s="152">
        <v>1</v>
      </c>
      <c r="G84" s="153">
        <f t="shared" si="7"/>
        <v>4</v>
      </c>
      <c r="H84" s="154">
        <v>1</v>
      </c>
      <c r="I84" s="153">
        <f t="shared" si="8"/>
        <v>4</v>
      </c>
      <c r="J84" s="155">
        <f t="shared" si="9"/>
        <v>8</v>
      </c>
      <c r="K84" s="228">
        <f t="shared" si="10"/>
        <v>2</v>
      </c>
      <c r="L84" s="8"/>
      <c r="M84" s="286">
        <v>0</v>
      </c>
      <c r="N84" s="289">
        <v>0</v>
      </c>
      <c r="O84" s="8"/>
      <c r="P84" s="287" t="s">
        <v>700</v>
      </c>
      <c r="Q84" s="290"/>
    </row>
    <row r="85" spans="1:17">
      <c r="A85" s="147">
        <f>A84+1</f>
        <v>64</v>
      </c>
      <c r="B85" s="302" t="s">
        <v>432</v>
      </c>
      <c r="C85" s="285" t="s">
        <v>20</v>
      </c>
      <c r="D85" s="160">
        <v>1</v>
      </c>
      <c r="E85" s="160">
        <v>7</v>
      </c>
      <c r="F85" s="152">
        <v>5</v>
      </c>
      <c r="G85" s="153">
        <f t="shared" si="7"/>
        <v>35</v>
      </c>
      <c r="H85" s="154">
        <v>2</v>
      </c>
      <c r="I85" s="153">
        <f t="shared" si="8"/>
        <v>14</v>
      </c>
      <c r="J85" s="155">
        <f t="shared" si="9"/>
        <v>49</v>
      </c>
      <c r="K85" s="228">
        <f t="shared" si="10"/>
        <v>7</v>
      </c>
      <c r="L85" s="8"/>
      <c r="M85" s="289">
        <v>0</v>
      </c>
      <c r="N85" s="289">
        <v>0</v>
      </c>
      <c r="O85" s="8"/>
      <c r="P85" s="287" t="s">
        <v>700</v>
      </c>
      <c r="Q85" s="290"/>
    </row>
    <row r="86" spans="1:17">
      <c r="A86" s="147">
        <f>A85+1</f>
        <v>65</v>
      </c>
      <c r="B86" s="302" t="s">
        <v>433</v>
      </c>
      <c r="C86" s="285" t="s">
        <v>20</v>
      </c>
      <c r="D86" s="160">
        <v>1</v>
      </c>
      <c r="E86" s="160">
        <v>2</v>
      </c>
      <c r="F86" s="152">
        <v>3.5</v>
      </c>
      <c r="G86" s="153">
        <f t="shared" si="7"/>
        <v>7</v>
      </c>
      <c r="H86" s="154">
        <v>1</v>
      </c>
      <c r="I86" s="153">
        <f t="shared" si="8"/>
        <v>2</v>
      </c>
      <c r="J86" s="155">
        <f t="shared" si="9"/>
        <v>9</v>
      </c>
      <c r="K86" s="228">
        <f t="shared" si="10"/>
        <v>4.5</v>
      </c>
      <c r="L86" s="8"/>
      <c r="M86" s="289">
        <v>0</v>
      </c>
      <c r="N86" s="289">
        <v>0</v>
      </c>
      <c r="O86" s="8"/>
      <c r="P86" s="287" t="s">
        <v>700</v>
      </c>
      <c r="Q86" s="288"/>
    </row>
    <row r="87" spans="1:17">
      <c r="A87" s="147">
        <f t="shared" si="11"/>
        <v>66</v>
      </c>
      <c r="B87" s="302" t="s">
        <v>434</v>
      </c>
      <c r="C87" s="285" t="s">
        <v>20</v>
      </c>
      <c r="D87" s="160">
        <v>1</v>
      </c>
      <c r="E87" s="160">
        <v>4</v>
      </c>
      <c r="F87" s="152">
        <v>3</v>
      </c>
      <c r="G87" s="153">
        <f t="shared" si="7"/>
        <v>12</v>
      </c>
      <c r="H87" s="154">
        <v>1</v>
      </c>
      <c r="I87" s="153">
        <f t="shared" si="8"/>
        <v>4</v>
      </c>
      <c r="J87" s="155">
        <f t="shared" si="9"/>
        <v>16</v>
      </c>
      <c r="K87" s="228">
        <f t="shared" si="10"/>
        <v>4</v>
      </c>
      <c r="L87" s="77"/>
      <c r="M87" s="286">
        <v>0</v>
      </c>
      <c r="N87" s="286">
        <v>0</v>
      </c>
      <c r="O87" s="8"/>
      <c r="P87" s="287" t="s">
        <v>700</v>
      </c>
      <c r="Q87" s="288"/>
    </row>
    <row r="88" spans="1:17">
      <c r="A88" s="147">
        <f t="shared" si="11"/>
        <v>67</v>
      </c>
      <c r="B88" s="302" t="s">
        <v>435</v>
      </c>
      <c r="C88" s="285" t="s">
        <v>20</v>
      </c>
      <c r="D88" s="160">
        <v>1</v>
      </c>
      <c r="E88" s="160">
        <v>1</v>
      </c>
      <c r="F88" s="152">
        <v>3</v>
      </c>
      <c r="G88" s="153">
        <f t="shared" si="7"/>
        <v>3</v>
      </c>
      <c r="H88" s="154">
        <v>1</v>
      </c>
      <c r="I88" s="153">
        <f t="shared" si="8"/>
        <v>1</v>
      </c>
      <c r="J88" s="155">
        <f t="shared" si="9"/>
        <v>4</v>
      </c>
      <c r="K88" s="228">
        <f t="shared" si="10"/>
        <v>4</v>
      </c>
      <c r="L88" s="77"/>
      <c r="M88" s="286">
        <v>0</v>
      </c>
      <c r="N88" s="286">
        <v>0</v>
      </c>
      <c r="O88" s="8"/>
      <c r="P88" s="287"/>
      <c r="Q88" s="288"/>
    </row>
    <row r="89" spans="1:17">
      <c r="A89" s="147">
        <f t="shared" si="11"/>
        <v>68</v>
      </c>
      <c r="B89" s="302" t="s">
        <v>394</v>
      </c>
      <c r="C89" s="285" t="s">
        <v>20</v>
      </c>
      <c r="D89" s="160">
        <v>1</v>
      </c>
      <c r="E89" s="160">
        <v>238</v>
      </c>
      <c r="F89" s="152">
        <v>2</v>
      </c>
      <c r="G89" s="153">
        <f t="shared" si="7"/>
        <v>476</v>
      </c>
      <c r="H89" s="154">
        <v>1</v>
      </c>
      <c r="I89" s="153">
        <f t="shared" si="8"/>
        <v>238</v>
      </c>
      <c r="J89" s="155">
        <f t="shared" si="9"/>
        <v>714</v>
      </c>
      <c r="K89" s="228">
        <f t="shared" si="10"/>
        <v>3</v>
      </c>
      <c r="L89" s="8"/>
      <c r="M89" s="289">
        <v>0</v>
      </c>
      <c r="N89" s="289">
        <v>0</v>
      </c>
      <c r="O89" s="8"/>
      <c r="P89" s="287" t="s">
        <v>700</v>
      </c>
      <c r="Q89" s="290"/>
    </row>
    <row r="90" spans="1:17">
      <c r="A90" s="147">
        <f t="shared" si="11"/>
        <v>69</v>
      </c>
      <c r="B90" s="302" t="s">
        <v>436</v>
      </c>
      <c r="C90" s="285" t="s">
        <v>20</v>
      </c>
      <c r="D90" s="160">
        <v>1</v>
      </c>
      <c r="E90" s="160">
        <v>238</v>
      </c>
      <c r="F90" s="239">
        <v>2</v>
      </c>
      <c r="G90" s="153">
        <f t="shared" si="7"/>
        <v>476</v>
      </c>
      <c r="H90" s="154">
        <v>1</v>
      </c>
      <c r="I90" s="153">
        <f t="shared" si="8"/>
        <v>238</v>
      </c>
      <c r="J90" s="155">
        <f t="shared" si="9"/>
        <v>714</v>
      </c>
      <c r="K90" s="228">
        <f t="shared" si="10"/>
        <v>3</v>
      </c>
      <c r="L90" s="8"/>
      <c r="M90" s="289">
        <v>0</v>
      </c>
      <c r="N90" s="289">
        <v>0</v>
      </c>
      <c r="O90" s="8"/>
      <c r="P90" s="287" t="s">
        <v>700</v>
      </c>
      <c r="Q90" s="288"/>
    </row>
    <row r="91" spans="1:17" s="72" customFormat="1" ht="23.25" customHeight="1">
      <c r="A91" s="587" t="s">
        <v>698</v>
      </c>
      <c r="B91" s="587"/>
      <c r="C91" s="587"/>
      <c r="D91" s="282"/>
      <c r="E91" s="282"/>
      <c r="F91" s="282"/>
      <c r="G91" s="282"/>
      <c r="H91" s="282"/>
      <c r="I91" s="282"/>
      <c r="J91" s="282"/>
      <c r="K91" s="283"/>
      <c r="L91" s="8"/>
      <c r="M91" s="226"/>
      <c r="N91" s="226"/>
      <c r="P91" s="226"/>
      <c r="Q91" s="284"/>
    </row>
    <row r="92" spans="1:17">
      <c r="A92" s="147">
        <f>A90+1</f>
        <v>70</v>
      </c>
      <c r="B92" s="301" t="s">
        <v>410</v>
      </c>
      <c r="C92" s="285" t="s">
        <v>260</v>
      </c>
      <c r="D92" s="160">
        <v>1</v>
      </c>
      <c r="E92" s="160">
        <v>160</v>
      </c>
      <c r="F92" s="152">
        <v>5.5</v>
      </c>
      <c r="G92" s="153">
        <f>F92*E92</f>
        <v>880</v>
      </c>
      <c r="H92" s="154">
        <v>3</v>
      </c>
      <c r="I92" s="153">
        <f>H92*E92</f>
        <v>480</v>
      </c>
      <c r="J92" s="155">
        <f>G92+I92</f>
        <v>1360</v>
      </c>
      <c r="K92" s="228">
        <f>J92/E92</f>
        <v>8.5</v>
      </c>
      <c r="L92" s="8"/>
      <c r="M92" s="286">
        <v>0</v>
      </c>
      <c r="N92" s="286">
        <v>0</v>
      </c>
      <c r="O92" s="8"/>
      <c r="P92" s="287" t="s">
        <v>700</v>
      </c>
      <c r="Q92" s="288"/>
    </row>
    <row r="93" spans="1:17" ht="26.25">
      <c r="A93" s="147">
        <f>A92+1</f>
        <v>71</v>
      </c>
      <c r="B93" s="303" t="s">
        <v>437</v>
      </c>
      <c r="C93" s="285" t="s">
        <v>20</v>
      </c>
      <c r="D93" s="160">
        <v>1</v>
      </c>
      <c r="E93" s="160">
        <v>1</v>
      </c>
      <c r="F93" s="152">
        <v>450</v>
      </c>
      <c r="G93" s="153">
        <f t="shared" si="7"/>
        <v>450</v>
      </c>
      <c r="H93" s="154">
        <v>20</v>
      </c>
      <c r="I93" s="153">
        <f t="shared" si="8"/>
        <v>20</v>
      </c>
      <c r="J93" s="155">
        <f t="shared" si="9"/>
        <v>470</v>
      </c>
      <c r="K93" s="228">
        <f t="shared" si="10"/>
        <v>470</v>
      </c>
      <c r="L93" s="8"/>
      <c r="M93" s="286">
        <v>0</v>
      </c>
      <c r="N93" s="286">
        <v>0</v>
      </c>
      <c r="O93" s="8"/>
      <c r="P93" s="287"/>
      <c r="Q93" s="290"/>
    </row>
    <row r="94" spans="1:17">
      <c r="A94" s="147">
        <f t="shared" si="11"/>
        <v>72</v>
      </c>
      <c r="B94" s="302" t="s">
        <v>438</v>
      </c>
      <c r="C94" s="285" t="s">
        <v>20</v>
      </c>
      <c r="D94" s="160">
        <v>1</v>
      </c>
      <c r="E94" s="160">
        <v>3</v>
      </c>
      <c r="F94" s="152">
        <v>150</v>
      </c>
      <c r="G94" s="153">
        <f t="shared" si="7"/>
        <v>450</v>
      </c>
      <c r="H94" s="154">
        <v>10</v>
      </c>
      <c r="I94" s="153">
        <f t="shared" si="8"/>
        <v>30</v>
      </c>
      <c r="J94" s="155">
        <f t="shared" si="9"/>
        <v>480</v>
      </c>
      <c r="K94" s="228">
        <f t="shared" si="10"/>
        <v>160</v>
      </c>
      <c r="L94" s="8"/>
      <c r="M94" s="286">
        <v>0</v>
      </c>
      <c r="N94" s="286">
        <v>0</v>
      </c>
      <c r="O94" s="8"/>
      <c r="P94" s="287"/>
      <c r="Q94" s="288"/>
    </row>
    <row r="95" spans="1:17">
      <c r="A95" s="147">
        <f t="shared" si="11"/>
        <v>73</v>
      </c>
      <c r="B95" s="302" t="s">
        <v>439</v>
      </c>
      <c r="C95" s="285" t="s">
        <v>20</v>
      </c>
      <c r="D95" s="160">
        <v>1</v>
      </c>
      <c r="E95" s="160">
        <v>6</v>
      </c>
      <c r="F95" s="152">
        <v>120</v>
      </c>
      <c r="G95" s="153">
        <f t="shared" si="7"/>
        <v>720</v>
      </c>
      <c r="H95" s="154">
        <v>10</v>
      </c>
      <c r="I95" s="153">
        <f t="shared" si="8"/>
        <v>60</v>
      </c>
      <c r="J95" s="155">
        <f t="shared" si="9"/>
        <v>780</v>
      </c>
      <c r="K95" s="228">
        <f t="shared" si="10"/>
        <v>130</v>
      </c>
      <c r="L95" s="8"/>
      <c r="M95" s="286">
        <v>0</v>
      </c>
      <c r="N95" s="286">
        <v>0</v>
      </c>
      <c r="O95" s="8"/>
      <c r="P95" s="287"/>
      <c r="Q95" s="288"/>
    </row>
    <row r="96" spans="1:17">
      <c r="A96" s="147">
        <f t="shared" si="11"/>
        <v>74</v>
      </c>
      <c r="B96" s="302" t="s">
        <v>440</v>
      </c>
      <c r="C96" s="285" t="s">
        <v>20</v>
      </c>
      <c r="D96" s="160">
        <v>1</v>
      </c>
      <c r="E96" s="160">
        <v>10</v>
      </c>
      <c r="F96" s="152">
        <v>165</v>
      </c>
      <c r="G96" s="153">
        <f t="shared" si="7"/>
        <v>1650</v>
      </c>
      <c r="H96" s="154">
        <v>20</v>
      </c>
      <c r="I96" s="153">
        <f t="shared" si="8"/>
        <v>200</v>
      </c>
      <c r="J96" s="155">
        <f t="shared" si="9"/>
        <v>1850</v>
      </c>
      <c r="K96" s="228">
        <f t="shared" si="10"/>
        <v>185</v>
      </c>
      <c r="L96" s="8"/>
      <c r="M96" s="286">
        <v>0</v>
      </c>
      <c r="N96" s="286">
        <v>0</v>
      </c>
      <c r="O96" s="8"/>
      <c r="P96" s="287"/>
      <c r="Q96" s="290"/>
    </row>
    <row r="97" spans="1:17">
      <c r="A97" s="147">
        <f>A96+1</f>
        <v>75</v>
      </c>
      <c r="B97" s="238" t="s">
        <v>403</v>
      </c>
      <c r="C97" s="304" t="s">
        <v>404</v>
      </c>
      <c r="D97" s="150">
        <v>1</v>
      </c>
      <c r="E97" s="150">
        <v>4</v>
      </c>
      <c r="F97" s="152">
        <v>200</v>
      </c>
      <c r="G97" s="153">
        <f t="shared" si="7"/>
        <v>800</v>
      </c>
      <c r="H97" s="154">
        <v>100</v>
      </c>
      <c r="I97" s="153">
        <f t="shared" si="8"/>
        <v>400</v>
      </c>
      <c r="J97" s="155">
        <f t="shared" si="9"/>
        <v>1200</v>
      </c>
      <c r="K97" s="228">
        <f t="shared" si="10"/>
        <v>300</v>
      </c>
      <c r="L97" s="8"/>
      <c r="M97" s="286">
        <v>0</v>
      </c>
      <c r="N97" s="286">
        <v>0</v>
      </c>
      <c r="O97" s="8"/>
      <c r="P97" s="287"/>
      <c r="Q97" s="290"/>
    </row>
    <row r="98" spans="1:17">
      <c r="A98" s="147">
        <f>A97+1</f>
        <v>76</v>
      </c>
      <c r="B98" s="231" t="s">
        <v>405</v>
      </c>
      <c r="C98" s="285" t="s">
        <v>21</v>
      </c>
      <c r="D98" s="160">
        <v>1</v>
      </c>
      <c r="E98" s="160">
        <v>170</v>
      </c>
      <c r="F98" s="239">
        <f t="shared" ref="F98:F100" si="12">M98/$J$3</f>
        <v>0</v>
      </c>
      <c r="G98" s="153">
        <f t="shared" si="7"/>
        <v>0</v>
      </c>
      <c r="H98" s="154">
        <v>10</v>
      </c>
      <c r="I98" s="153">
        <f t="shared" si="8"/>
        <v>1700</v>
      </c>
      <c r="J98" s="155">
        <f t="shared" si="9"/>
        <v>1700</v>
      </c>
      <c r="K98" s="228">
        <f t="shared" si="10"/>
        <v>10</v>
      </c>
      <c r="L98" s="8"/>
      <c r="M98" s="286">
        <v>0</v>
      </c>
      <c r="N98" s="286">
        <v>0</v>
      </c>
      <c r="O98" s="8"/>
      <c r="P98" s="287"/>
      <c r="Q98" s="290"/>
    </row>
    <row r="99" spans="1:17">
      <c r="A99" s="147">
        <f t="shared" si="11"/>
        <v>77</v>
      </c>
      <c r="B99" s="301" t="s">
        <v>406</v>
      </c>
      <c r="C99" s="285" t="s">
        <v>21</v>
      </c>
      <c r="D99" s="160">
        <v>1</v>
      </c>
      <c r="E99" s="160">
        <v>155</v>
      </c>
      <c r="F99" s="152">
        <f t="shared" si="12"/>
        <v>0</v>
      </c>
      <c r="G99" s="153">
        <f t="shared" si="7"/>
        <v>0</v>
      </c>
      <c r="H99" s="154">
        <v>5</v>
      </c>
      <c r="I99" s="153">
        <f t="shared" si="8"/>
        <v>775</v>
      </c>
      <c r="J99" s="155">
        <f t="shared" si="9"/>
        <v>775</v>
      </c>
      <c r="K99" s="228">
        <f t="shared" si="10"/>
        <v>5</v>
      </c>
      <c r="L99" s="8"/>
      <c r="M99" s="286">
        <v>0</v>
      </c>
      <c r="N99" s="286">
        <v>0</v>
      </c>
      <c r="O99" s="8"/>
      <c r="P99" s="287"/>
      <c r="Q99" s="288"/>
    </row>
    <row r="100" spans="1:17">
      <c r="A100" s="147">
        <f t="shared" si="11"/>
        <v>78</v>
      </c>
      <c r="B100" s="301" t="s">
        <v>407</v>
      </c>
      <c r="C100" s="285" t="s">
        <v>21</v>
      </c>
      <c r="D100" s="160">
        <v>1</v>
      </c>
      <c r="E100" s="160">
        <v>15</v>
      </c>
      <c r="F100" s="152">
        <f t="shared" si="12"/>
        <v>0</v>
      </c>
      <c r="G100" s="153">
        <f t="shared" si="7"/>
        <v>0</v>
      </c>
      <c r="H100" s="154">
        <v>10</v>
      </c>
      <c r="I100" s="153">
        <f t="shared" si="8"/>
        <v>150</v>
      </c>
      <c r="J100" s="155">
        <f t="shared" si="9"/>
        <v>150</v>
      </c>
      <c r="K100" s="228">
        <f t="shared" si="10"/>
        <v>10</v>
      </c>
      <c r="L100" s="8"/>
      <c r="M100" s="286">
        <v>0</v>
      </c>
      <c r="N100" s="286">
        <v>0</v>
      </c>
      <c r="O100" s="8"/>
      <c r="P100" s="287"/>
      <c r="Q100" s="288"/>
    </row>
    <row r="101" spans="1:17">
      <c r="A101" s="147">
        <f t="shared" si="11"/>
        <v>79</v>
      </c>
      <c r="B101" s="301" t="s">
        <v>408</v>
      </c>
      <c r="C101" s="285" t="s">
        <v>21</v>
      </c>
      <c r="D101" s="160">
        <v>1</v>
      </c>
      <c r="E101" s="160">
        <v>16</v>
      </c>
      <c r="F101" s="152">
        <v>10</v>
      </c>
      <c r="G101" s="153">
        <f t="shared" si="7"/>
        <v>160</v>
      </c>
      <c r="H101" s="154">
        <v>5</v>
      </c>
      <c r="I101" s="153">
        <f t="shared" si="8"/>
        <v>80</v>
      </c>
      <c r="J101" s="155">
        <f t="shared" si="9"/>
        <v>240</v>
      </c>
      <c r="K101" s="228">
        <f t="shared" si="10"/>
        <v>15</v>
      </c>
      <c r="L101" s="8"/>
      <c r="M101" s="286">
        <v>0</v>
      </c>
      <c r="N101" s="286">
        <v>0</v>
      </c>
      <c r="O101" s="8"/>
      <c r="P101" s="287"/>
      <c r="Q101" s="290"/>
    </row>
    <row r="102" spans="1:17" s="384" customFormat="1" ht="21.75" customHeight="1" thickBot="1">
      <c r="B102" s="385"/>
      <c r="F102" s="386"/>
      <c r="G102" s="387">
        <f>SUM(G11:G101)</f>
        <v>51731.200000000004</v>
      </c>
      <c r="H102" s="388"/>
      <c r="I102" s="387">
        <f>SUM(I11:I101)</f>
        <v>17028.5</v>
      </c>
      <c r="J102" s="389"/>
      <c r="K102" s="390"/>
      <c r="L102" s="391"/>
      <c r="M102" s="392"/>
      <c r="N102" s="392"/>
      <c r="P102" s="392"/>
      <c r="Q102" s="392"/>
    </row>
    <row r="103" spans="1:17" s="384" customFormat="1" ht="15" customHeight="1" thickBot="1">
      <c r="B103" s="385"/>
      <c r="F103" s="393"/>
      <c r="G103" s="394" t="s">
        <v>185</v>
      </c>
      <c r="H103" s="395"/>
      <c r="I103" s="396"/>
      <c r="J103" s="397">
        <v>0</v>
      </c>
      <c r="K103" s="390"/>
      <c r="L103" s="391"/>
      <c r="M103" s="392"/>
      <c r="N103" s="392"/>
      <c r="P103" s="392"/>
      <c r="Q103" s="392"/>
    </row>
    <row r="104" spans="1:17" s="384" customFormat="1" ht="15" customHeight="1" thickBot="1">
      <c r="B104" s="385"/>
      <c r="F104" s="386"/>
      <c r="G104" s="398"/>
      <c r="H104" s="388"/>
      <c r="I104" s="398"/>
      <c r="J104" s="399"/>
      <c r="K104" s="390"/>
      <c r="L104" s="391"/>
      <c r="M104" s="392"/>
      <c r="N104" s="392"/>
      <c r="P104" s="392"/>
      <c r="Q104" s="392"/>
    </row>
    <row r="105" spans="1:17" s="384" customFormat="1" ht="15" customHeight="1" thickBot="1">
      <c r="B105" s="385"/>
      <c r="F105" s="400"/>
      <c r="G105" s="396" t="s">
        <v>186</v>
      </c>
      <c r="H105" s="396"/>
      <c r="I105" s="396"/>
      <c r="J105" s="401">
        <f>SUM(J11:J103)</f>
        <v>68759.700000000012</v>
      </c>
      <c r="K105" s="390"/>
      <c r="L105" s="391"/>
      <c r="M105" s="392"/>
      <c r="N105" s="392"/>
      <c r="P105" s="392"/>
      <c r="Q105" s="392"/>
    </row>
    <row r="106" spans="1:17" s="384" customFormat="1" ht="15" customHeight="1" thickBot="1">
      <c r="B106" s="385"/>
      <c r="F106" s="402"/>
      <c r="G106" s="403"/>
      <c r="H106" s="403"/>
      <c r="I106" s="403"/>
      <c r="J106" s="404"/>
      <c r="K106" s="390"/>
      <c r="L106" s="391"/>
      <c r="M106" s="392"/>
      <c r="N106" s="392"/>
      <c r="P106" s="392"/>
      <c r="Q106" s="392"/>
    </row>
    <row r="107" spans="1:17" s="384" customFormat="1" ht="15" customHeight="1">
      <c r="B107" s="385"/>
      <c r="F107" s="405"/>
      <c r="G107" s="406" t="s">
        <v>187</v>
      </c>
      <c r="H107" s="407">
        <v>0.08</v>
      </c>
      <c r="I107" s="408"/>
      <c r="J107" s="409">
        <f>J105*H107</f>
        <v>5500.7760000000007</v>
      </c>
      <c r="K107" s="390"/>
      <c r="L107" s="391"/>
      <c r="M107" s="392"/>
      <c r="N107" s="392"/>
      <c r="P107" s="392"/>
      <c r="Q107" s="392"/>
    </row>
    <row r="108" spans="1:17" s="384" customFormat="1" ht="15" customHeight="1" thickBot="1">
      <c r="B108" s="385"/>
      <c r="F108" s="410"/>
      <c r="G108" s="411" t="s">
        <v>188</v>
      </c>
      <c r="H108" s="412"/>
      <c r="I108" s="413"/>
      <c r="J108" s="414">
        <f>J105+J107</f>
        <v>74260.47600000001</v>
      </c>
      <c r="K108" s="390"/>
      <c r="L108" s="391"/>
      <c r="M108" s="392"/>
      <c r="N108" s="392"/>
      <c r="P108" s="392"/>
      <c r="Q108" s="392"/>
    </row>
    <row r="109" spans="1:17" s="384" customFormat="1" ht="15" customHeight="1" thickBot="1">
      <c r="B109" s="385"/>
      <c r="F109" s="415"/>
      <c r="G109" s="416"/>
      <c r="H109" s="417"/>
      <c r="I109" s="418"/>
      <c r="J109" s="419"/>
      <c r="K109" s="390"/>
      <c r="L109" s="391"/>
      <c r="M109" s="392"/>
      <c r="N109" s="392"/>
      <c r="P109" s="392"/>
      <c r="Q109" s="392"/>
    </row>
    <row r="110" spans="1:17" s="384" customFormat="1" ht="15" customHeight="1">
      <c r="B110" s="385"/>
      <c r="F110" s="420"/>
      <c r="G110" s="406" t="s">
        <v>189</v>
      </c>
      <c r="H110" s="407">
        <v>0.1</v>
      </c>
      <c r="I110" s="408"/>
      <c r="J110" s="409">
        <f>J108*H110</f>
        <v>7426.0476000000017</v>
      </c>
      <c r="K110" s="390"/>
      <c r="L110" s="391"/>
      <c r="M110" s="392"/>
      <c r="N110" s="392"/>
      <c r="P110" s="392"/>
      <c r="Q110" s="392"/>
    </row>
    <row r="111" spans="1:17" s="384" customFormat="1" ht="15" customHeight="1" thickBot="1">
      <c r="B111" s="385"/>
      <c r="F111" s="410"/>
      <c r="G111" s="411" t="s">
        <v>188</v>
      </c>
      <c r="H111" s="421"/>
      <c r="I111" s="413"/>
      <c r="J111" s="414">
        <f>J108+J110</f>
        <v>81686.523600000015</v>
      </c>
      <c r="K111" s="390"/>
      <c r="L111" s="390"/>
      <c r="M111" s="392"/>
      <c r="N111" s="392"/>
      <c r="P111" s="392"/>
      <c r="Q111" s="392"/>
    </row>
    <row r="112" spans="1:17" s="384" customFormat="1" ht="15" customHeight="1" thickBot="1">
      <c r="B112" s="385"/>
      <c r="F112" s="415"/>
      <c r="G112" s="416"/>
      <c r="H112" s="422"/>
      <c r="I112" s="418"/>
      <c r="J112" s="419"/>
      <c r="K112" s="390"/>
      <c r="L112" s="390"/>
      <c r="M112" s="392"/>
      <c r="N112" s="392"/>
      <c r="P112" s="392"/>
      <c r="Q112" s="392"/>
    </row>
    <row r="113" spans="2:17" s="384" customFormat="1" ht="15" customHeight="1">
      <c r="B113" s="385"/>
      <c r="F113" s="420"/>
      <c r="G113" s="406" t="s">
        <v>190</v>
      </c>
      <c r="H113" s="407">
        <v>0.18</v>
      </c>
      <c r="I113" s="408"/>
      <c r="J113" s="409">
        <f>J111*H113</f>
        <v>14703.574248000003</v>
      </c>
      <c r="K113" s="390"/>
      <c r="L113" s="390"/>
      <c r="M113" s="392"/>
      <c r="N113" s="392"/>
      <c r="P113" s="392"/>
      <c r="Q113" s="392"/>
    </row>
    <row r="114" spans="2:17" s="384" customFormat="1" ht="15" customHeight="1" thickBot="1">
      <c r="B114" s="385"/>
      <c r="F114" s="410"/>
      <c r="G114" s="411" t="s">
        <v>191</v>
      </c>
      <c r="H114" s="412" t="s">
        <v>11</v>
      </c>
      <c r="I114" s="413"/>
      <c r="J114" s="414">
        <f>J111+J113</f>
        <v>96390.097848000019</v>
      </c>
      <c r="K114" s="390"/>
      <c r="L114" s="390"/>
      <c r="M114" s="392"/>
      <c r="N114" s="392"/>
      <c r="P114" s="392"/>
      <c r="Q114" s="392"/>
    </row>
    <row r="115" spans="2:17">
      <c r="M115" s="22"/>
      <c r="N115" s="22"/>
    </row>
    <row r="116" spans="2:17">
      <c r="M116" s="22"/>
      <c r="N116" s="22"/>
    </row>
    <row r="117" spans="2:17">
      <c r="M117" s="22"/>
      <c r="N117" s="22"/>
    </row>
    <row r="118" spans="2:17">
      <c r="M118" s="22"/>
      <c r="N118" s="22"/>
    </row>
  </sheetData>
  <mergeCells count="21">
    <mergeCell ref="A9:K9"/>
    <mergeCell ref="A10:C10"/>
    <mergeCell ref="A50:C50"/>
    <mergeCell ref="A61:C61"/>
    <mergeCell ref="A91:C91"/>
    <mergeCell ref="Q5:Q6"/>
    <mergeCell ref="A1:B1"/>
    <mergeCell ref="H1:J1"/>
    <mergeCell ref="A2:F2"/>
    <mergeCell ref="A3:F3"/>
    <mergeCell ref="A4:F4"/>
    <mergeCell ref="A5:A6"/>
    <mergeCell ref="C5:C6"/>
    <mergeCell ref="D5:E5"/>
    <mergeCell ref="F5:G5"/>
    <mergeCell ref="H5:I5"/>
    <mergeCell ref="J5:J6"/>
    <mergeCell ref="K5:K6"/>
    <mergeCell ref="M5:M6"/>
    <mergeCell ref="N5:N6"/>
    <mergeCell ref="P5:P6"/>
  </mergeCells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162"/>
  <sheetViews>
    <sheetView showGridLines="0" zoomScale="85" zoomScaleNormal="85" workbookViewId="0">
      <pane ySplit="10" topLeftCell="A149" activePane="bottomLeft" state="frozen"/>
      <selection activeCell="O300" sqref="O300"/>
      <selection pane="bottomLeft" activeCell="P137" sqref="P137"/>
    </sheetView>
  </sheetViews>
  <sheetFormatPr defaultColWidth="9" defaultRowHeight="15.75"/>
  <cols>
    <col min="1" max="1" width="4.125" style="214" customWidth="1"/>
    <col min="2" max="2" width="40.875" style="256" customWidth="1"/>
    <col min="3" max="3" width="7.125" style="214" bestFit="1" customWidth="1"/>
    <col min="4" max="4" width="8.75" style="214" customWidth="1"/>
    <col min="5" max="5" width="10.625" style="214" customWidth="1"/>
    <col min="6" max="6" width="15" style="214" customWidth="1"/>
    <col min="7" max="7" width="13.625" style="214" customWidth="1"/>
    <col min="8" max="8" width="15" style="214" customWidth="1"/>
    <col min="9" max="9" width="13.625" style="214" customWidth="1"/>
    <col min="10" max="10" width="14.875" style="214" customWidth="1"/>
    <col min="11" max="11" width="11.25" style="253" customWidth="1"/>
    <col min="12" max="12" width="3.625" style="73" hidden="1" customWidth="1"/>
    <col min="13" max="13" width="16.25" style="214" hidden="1" customWidth="1"/>
    <col min="14" max="14" width="10.25" style="214" hidden="1" customWidth="1"/>
    <col min="15" max="15" width="3.625" style="73" hidden="1" customWidth="1"/>
    <col min="16" max="16" width="12.625" style="214" customWidth="1"/>
    <col min="17" max="17" width="17" style="214" customWidth="1"/>
    <col min="18" max="18" width="6.625" style="214" customWidth="1"/>
    <col min="19" max="19" width="6.75" style="214" customWidth="1"/>
    <col min="20" max="16384" width="9" style="214"/>
  </cols>
  <sheetData>
    <row r="1" spans="1:17" ht="13.5" thickBot="1">
      <c r="A1" s="212"/>
      <c r="B1" s="563"/>
      <c r="C1" s="563"/>
      <c r="D1" s="563"/>
      <c r="E1" s="82"/>
      <c r="F1" s="81"/>
      <c r="G1" s="82"/>
      <c r="H1" s="83"/>
      <c r="I1" s="84"/>
      <c r="J1" s="83"/>
      <c r="K1" s="213"/>
      <c r="L1" s="67"/>
      <c r="M1" s="87"/>
      <c r="N1" s="87"/>
      <c r="O1" s="67"/>
    </row>
    <row r="2" spans="1:17" ht="13.5" thickBot="1">
      <c r="A2" s="536" t="s">
        <v>632</v>
      </c>
      <c r="B2" s="564"/>
      <c r="C2" s="88"/>
      <c r="D2" s="81"/>
      <c r="E2" s="82"/>
      <c r="F2" s="81"/>
      <c r="G2" s="90"/>
      <c r="H2" s="538" t="s">
        <v>9</v>
      </c>
      <c r="I2" s="539"/>
      <c r="J2" s="540"/>
      <c r="K2" s="215"/>
      <c r="L2" s="68"/>
      <c r="M2" s="87"/>
      <c r="N2" s="92"/>
      <c r="O2" s="68"/>
    </row>
    <row r="3" spans="1:17" ht="16.5" customHeight="1" thickBot="1">
      <c r="A3" s="565"/>
      <c r="B3" s="565"/>
      <c r="C3" s="565"/>
      <c r="D3" s="565"/>
      <c r="E3" s="565"/>
      <c r="F3" s="565"/>
      <c r="G3" s="216"/>
      <c r="H3" s="94" t="s">
        <v>11</v>
      </c>
      <c r="I3" s="95" t="s">
        <v>10</v>
      </c>
      <c r="J3" s="96" t="s">
        <v>12</v>
      </c>
      <c r="K3" s="215"/>
      <c r="L3" s="68"/>
      <c r="M3" s="87"/>
      <c r="N3" s="92"/>
      <c r="O3" s="68"/>
    </row>
    <row r="4" spans="1:17" ht="13.5" thickBot="1">
      <c r="A4" s="565"/>
      <c r="B4" s="565"/>
      <c r="C4" s="565"/>
      <c r="D4" s="565"/>
      <c r="E4" s="565"/>
      <c r="F4" s="565"/>
      <c r="G4" s="93"/>
      <c r="H4" s="97">
        <f>J160</f>
        <v>65118.033367200005</v>
      </c>
      <c r="I4" s="98">
        <f>H4*J4</f>
        <v>159539.18174964003</v>
      </c>
      <c r="J4" s="99">
        <f>'4. კანალიზაცია'!J3</f>
        <v>2.4500000000000002</v>
      </c>
      <c r="K4" s="215"/>
      <c r="L4" s="68"/>
      <c r="M4" s="87"/>
      <c r="N4" s="92"/>
      <c r="O4" s="68"/>
    </row>
    <row r="5" spans="1:17" ht="12.75">
      <c r="A5" s="534"/>
      <c r="B5" s="534"/>
      <c r="C5" s="534"/>
      <c r="D5" s="534"/>
      <c r="E5" s="534"/>
      <c r="F5" s="534"/>
      <c r="G5" s="100"/>
      <c r="H5" s="101"/>
      <c r="I5" s="102"/>
      <c r="J5" s="103"/>
      <c r="K5" s="215"/>
      <c r="L5" s="68"/>
      <c r="M5" s="87"/>
      <c r="N5" s="92"/>
      <c r="O5" s="68"/>
    </row>
    <row r="6" spans="1:17" ht="13.5" thickBot="1">
      <c r="A6" s="566"/>
      <c r="B6" s="566"/>
      <c r="C6" s="567"/>
      <c r="D6" s="567"/>
      <c r="E6" s="567"/>
      <c r="F6" s="566"/>
      <c r="G6" s="104"/>
      <c r="H6" s="88"/>
      <c r="I6" s="82"/>
      <c r="J6" s="105"/>
      <c r="K6" s="217"/>
      <c r="L6" s="69"/>
      <c r="M6" s="107"/>
      <c r="N6" s="107"/>
      <c r="O6" s="69"/>
    </row>
    <row r="7" spans="1:17" ht="16.149999999999999" customHeight="1" thickBot="1">
      <c r="A7" s="550" t="s">
        <v>592</v>
      </c>
      <c r="B7" s="108" t="s">
        <v>31</v>
      </c>
      <c r="C7" s="552" t="s">
        <v>32</v>
      </c>
      <c r="D7" s="554" t="s">
        <v>33</v>
      </c>
      <c r="E7" s="555"/>
      <c r="F7" s="556" t="s">
        <v>34</v>
      </c>
      <c r="G7" s="557"/>
      <c r="H7" s="558" t="s">
        <v>35</v>
      </c>
      <c r="I7" s="557"/>
      <c r="J7" s="559" t="s">
        <v>36</v>
      </c>
      <c r="K7" s="561" t="s">
        <v>37</v>
      </c>
      <c r="L7" s="214"/>
      <c r="M7" s="544" t="s">
        <v>38</v>
      </c>
      <c r="N7" s="544" t="s">
        <v>39</v>
      </c>
      <c r="O7" s="214"/>
      <c r="P7" s="546" t="s">
        <v>40</v>
      </c>
      <c r="Q7" s="544" t="s">
        <v>41</v>
      </c>
    </row>
    <row r="8" spans="1:17" ht="26.25" thickBot="1">
      <c r="A8" s="551"/>
      <c r="B8" s="109"/>
      <c r="C8" s="553"/>
      <c r="D8" s="110" t="s">
        <v>42</v>
      </c>
      <c r="E8" s="111" t="s">
        <v>43</v>
      </c>
      <c r="F8" s="112" t="s">
        <v>44</v>
      </c>
      <c r="G8" s="113" t="s">
        <v>43</v>
      </c>
      <c r="H8" s="114" t="s">
        <v>44</v>
      </c>
      <c r="I8" s="113" t="s">
        <v>43</v>
      </c>
      <c r="J8" s="560"/>
      <c r="K8" s="562"/>
      <c r="L8" s="214"/>
      <c r="M8" s="545"/>
      <c r="N8" s="545"/>
      <c r="O8" s="214"/>
      <c r="P8" s="547"/>
      <c r="Q8" s="545"/>
    </row>
    <row r="9" spans="1:17" ht="19.5" customHeight="1">
      <c r="A9" s="115" t="s">
        <v>0</v>
      </c>
      <c r="B9" s="116" t="s">
        <v>1</v>
      </c>
      <c r="C9" s="305" t="s">
        <v>2</v>
      </c>
      <c r="D9" s="306" t="s">
        <v>13</v>
      </c>
      <c r="E9" s="307" t="s">
        <v>3</v>
      </c>
      <c r="F9" s="120" t="s">
        <v>4</v>
      </c>
      <c r="G9" s="120" t="s">
        <v>5</v>
      </c>
      <c r="H9" s="121" t="s">
        <v>6</v>
      </c>
      <c r="I9" s="120" t="s">
        <v>7</v>
      </c>
      <c r="J9" s="122" t="s">
        <v>8</v>
      </c>
      <c r="K9" s="123" t="s">
        <v>15</v>
      </c>
      <c r="L9" s="214"/>
      <c r="M9" s="121" t="s">
        <v>14</v>
      </c>
      <c r="N9" s="122" t="s">
        <v>16</v>
      </c>
      <c r="O9" s="214"/>
      <c r="P9" s="121" t="s">
        <v>45</v>
      </c>
      <c r="Q9" s="122" t="s">
        <v>46</v>
      </c>
    </row>
    <row r="10" spans="1:17" ht="19.5" customHeight="1">
      <c r="A10" s="308"/>
      <c r="B10" s="309"/>
      <c r="C10" s="310"/>
      <c r="D10" s="311"/>
      <c r="E10" s="311"/>
      <c r="F10" s="309"/>
      <c r="G10" s="309"/>
      <c r="H10" s="309"/>
      <c r="I10" s="309"/>
      <c r="J10" s="309"/>
      <c r="K10" s="312"/>
      <c r="L10" s="214"/>
      <c r="M10" s="264"/>
      <c r="N10" s="264"/>
      <c r="O10" s="214"/>
      <c r="P10" s="264"/>
      <c r="Q10" s="264"/>
    </row>
    <row r="11" spans="1:17" ht="12.75">
      <c r="A11" s="588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8"/>
      <c r="M11" s="267"/>
      <c r="N11" s="267"/>
      <c r="O11" s="8"/>
      <c r="P11" s="267"/>
      <c r="Q11" s="267"/>
    </row>
    <row r="12" spans="1:17" s="72" customFormat="1" ht="23.25" customHeight="1">
      <c r="A12" s="313"/>
      <c r="B12" s="313"/>
      <c r="C12" s="313"/>
      <c r="D12" s="313"/>
      <c r="E12" s="313"/>
      <c r="F12" s="313"/>
      <c r="G12" s="313"/>
      <c r="H12" s="313"/>
      <c r="I12" s="313"/>
      <c r="J12" s="313"/>
      <c r="K12" s="314"/>
      <c r="L12" s="8"/>
      <c r="M12" s="226"/>
      <c r="N12" s="226"/>
      <c r="O12" s="8"/>
      <c r="P12" s="226"/>
      <c r="Q12" s="226"/>
    </row>
    <row r="13" spans="1:17" ht="19.5" customHeight="1">
      <c r="A13" s="147">
        <v>1</v>
      </c>
      <c r="B13" s="275" t="s">
        <v>441</v>
      </c>
      <c r="C13" s="240" t="s">
        <v>442</v>
      </c>
      <c r="D13" s="160">
        <v>1</v>
      </c>
      <c r="E13" s="160">
        <v>1</v>
      </c>
      <c r="F13" s="528">
        <v>11625</v>
      </c>
      <c r="G13" s="525">
        <f t="shared" ref="G13:G147" si="0">F13*E13</f>
        <v>11625</v>
      </c>
      <c r="H13" s="531">
        <v>1500</v>
      </c>
      <c r="I13" s="525">
        <f t="shared" ref="I13:I147" si="1">H13*E13</f>
        <v>1500</v>
      </c>
      <c r="J13" s="525">
        <f t="shared" ref="J13:J147" si="2">G13+I13</f>
        <v>13125</v>
      </c>
      <c r="K13" s="589">
        <f>J13/E13</f>
        <v>13125</v>
      </c>
      <c r="L13" s="8"/>
      <c r="M13" s="159">
        <v>0</v>
      </c>
      <c r="N13" s="159">
        <v>0</v>
      </c>
      <c r="O13" s="8"/>
      <c r="P13" s="591" t="s">
        <v>742</v>
      </c>
      <c r="Q13" s="249"/>
    </row>
    <row r="14" spans="1:17" ht="18" customHeight="1">
      <c r="A14" s="147">
        <v>2</v>
      </c>
      <c r="B14" s="272" t="s">
        <v>443</v>
      </c>
      <c r="C14" s="240" t="s">
        <v>442</v>
      </c>
      <c r="D14" s="160">
        <v>1</v>
      </c>
      <c r="E14" s="160">
        <v>1</v>
      </c>
      <c r="F14" s="530"/>
      <c r="G14" s="527"/>
      <c r="H14" s="533"/>
      <c r="I14" s="527"/>
      <c r="J14" s="527"/>
      <c r="K14" s="590"/>
      <c r="L14" s="8"/>
      <c r="M14" s="159">
        <v>0</v>
      </c>
      <c r="N14" s="159">
        <v>0</v>
      </c>
      <c r="O14" s="8"/>
      <c r="P14" s="592"/>
      <c r="Q14" s="249"/>
    </row>
    <row r="15" spans="1:17" ht="38.25">
      <c r="A15" s="147">
        <v>3</v>
      </c>
      <c r="B15" s="269" t="s">
        <v>444</v>
      </c>
      <c r="C15" s="240" t="s">
        <v>442</v>
      </c>
      <c r="D15" s="160">
        <v>1</v>
      </c>
      <c r="E15" s="160">
        <v>1</v>
      </c>
      <c r="F15" s="152">
        <v>1650</v>
      </c>
      <c r="G15" s="153">
        <f>F15*E15</f>
        <v>1650</v>
      </c>
      <c r="H15" s="154">
        <v>180</v>
      </c>
      <c r="I15" s="153">
        <f t="shared" si="1"/>
        <v>180</v>
      </c>
      <c r="J15" s="155">
        <f t="shared" si="2"/>
        <v>1830</v>
      </c>
      <c r="K15" s="228">
        <f t="shared" ref="K15:K147" si="3">J15/E15</f>
        <v>1830</v>
      </c>
      <c r="L15" s="8"/>
      <c r="M15" s="159">
        <v>0</v>
      </c>
      <c r="N15" s="159">
        <v>0</v>
      </c>
      <c r="O15" s="8"/>
      <c r="P15" s="229" t="s">
        <v>718</v>
      </c>
      <c r="Q15" s="249"/>
    </row>
    <row r="16" spans="1:17" ht="38.25">
      <c r="A16" s="147">
        <v>4</v>
      </c>
      <c r="B16" s="269" t="s">
        <v>445</v>
      </c>
      <c r="C16" s="240" t="s">
        <v>442</v>
      </c>
      <c r="D16" s="160">
        <v>1</v>
      </c>
      <c r="E16" s="160">
        <v>1</v>
      </c>
      <c r="F16" s="239">
        <v>1320</v>
      </c>
      <c r="G16" s="153">
        <f t="shared" si="0"/>
        <v>1320</v>
      </c>
      <c r="H16" s="154">
        <v>150</v>
      </c>
      <c r="I16" s="153">
        <f t="shared" si="1"/>
        <v>150</v>
      </c>
      <c r="J16" s="155">
        <f t="shared" si="2"/>
        <v>1470</v>
      </c>
      <c r="K16" s="228">
        <f t="shared" si="3"/>
        <v>1470</v>
      </c>
      <c r="L16" s="8"/>
      <c r="M16" s="159">
        <v>0</v>
      </c>
      <c r="N16" s="159">
        <v>0</v>
      </c>
      <c r="O16" s="8"/>
      <c r="P16" s="229" t="s">
        <v>718</v>
      </c>
      <c r="Q16" s="249"/>
    </row>
    <row r="17" spans="1:17" ht="12.75">
      <c r="A17" s="147">
        <v>5</v>
      </c>
      <c r="B17" s="272" t="s">
        <v>446</v>
      </c>
      <c r="C17" s="240" t="s">
        <v>310</v>
      </c>
      <c r="D17" s="160">
        <v>1</v>
      </c>
      <c r="E17" s="160">
        <v>8</v>
      </c>
      <c r="F17" s="239">
        <v>75</v>
      </c>
      <c r="G17" s="153">
        <f t="shared" si="0"/>
        <v>600</v>
      </c>
      <c r="H17" s="154">
        <v>25</v>
      </c>
      <c r="I17" s="153">
        <f t="shared" si="1"/>
        <v>200</v>
      </c>
      <c r="J17" s="155">
        <f t="shared" si="2"/>
        <v>800</v>
      </c>
      <c r="K17" s="228">
        <f t="shared" si="3"/>
        <v>100</v>
      </c>
      <c r="L17" s="8"/>
      <c r="M17" s="159">
        <v>0</v>
      </c>
      <c r="N17" s="159">
        <v>0</v>
      </c>
      <c r="O17" s="8"/>
      <c r="P17" s="229" t="s">
        <v>716</v>
      </c>
      <c r="Q17" s="249"/>
    </row>
    <row r="18" spans="1:17" ht="12.75">
      <c r="A18" s="147">
        <v>6</v>
      </c>
      <c r="B18" s="272" t="s">
        <v>447</v>
      </c>
      <c r="C18" s="240" t="s">
        <v>310</v>
      </c>
      <c r="D18" s="160">
        <v>1</v>
      </c>
      <c r="E18" s="160">
        <v>25</v>
      </c>
      <c r="F18" s="239">
        <v>55</v>
      </c>
      <c r="G18" s="153">
        <f t="shared" si="0"/>
        <v>1375</v>
      </c>
      <c r="H18" s="154">
        <v>15</v>
      </c>
      <c r="I18" s="153">
        <f t="shared" si="1"/>
        <v>375</v>
      </c>
      <c r="J18" s="155">
        <f t="shared" si="2"/>
        <v>1750</v>
      </c>
      <c r="K18" s="228">
        <f t="shared" si="3"/>
        <v>70</v>
      </c>
      <c r="L18" s="8"/>
      <c r="M18" s="159">
        <v>0</v>
      </c>
      <c r="N18" s="159">
        <v>0</v>
      </c>
      <c r="O18" s="8"/>
      <c r="P18" s="229" t="s">
        <v>716</v>
      </c>
      <c r="Q18" s="249"/>
    </row>
    <row r="19" spans="1:17" ht="12.75">
      <c r="A19" s="147">
        <v>7</v>
      </c>
      <c r="B19" s="272" t="s">
        <v>448</v>
      </c>
      <c r="C19" s="240" t="s">
        <v>310</v>
      </c>
      <c r="D19" s="160">
        <v>1</v>
      </c>
      <c r="E19" s="160">
        <v>4</v>
      </c>
      <c r="F19" s="239">
        <v>37.5</v>
      </c>
      <c r="G19" s="153">
        <f t="shared" si="0"/>
        <v>150</v>
      </c>
      <c r="H19" s="154">
        <v>11</v>
      </c>
      <c r="I19" s="153">
        <f t="shared" si="1"/>
        <v>44</v>
      </c>
      <c r="J19" s="155">
        <f t="shared" si="2"/>
        <v>194</v>
      </c>
      <c r="K19" s="228">
        <f t="shared" si="3"/>
        <v>48.5</v>
      </c>
      <c r="L19" s="8"/>
      <c r="M19" s="159">
        <v>0</v>
      </c>
      <c r="N19" s="159">
        <v>0</v>
      </c>
      <c r="O19" s="8"/>
      <c r="P19" s="229" t="s">
        <v>716</v>
      </c>
      <c r="Q19" s="249"/>
    </row>
    <row r="20" spans="1:17" ht="12.75">
      <c r="A20" s="147">
        <v>8</v>
      </c>
      <c r="B20" s="272" t="s">
        <v>449</v>
      </c>
      <c r="C20" s="240" t="s">
        <v>310</v>
      </c>
      <c r="D20" s="160">
        <v>1</v>
      </c>
      <c r="E20" s="160">
        <v>3</v>
      </c>
      <c r="F20" s="239">
        <v>35</v>
      </c>
      <c r="G20" s="153">
        <f t="shared" si="0"/>
        <v>105</v>
      </c>
      <c r="H20" s="154">
        <v>10</v>
      </c>
      <c r="I20" s="153">
        <f t="shared" si="1"/>
        <v>30</v>
      </c>
      <c r="J20" s="155">
        <f t="shared" si="2"/>
        <v>135</v>
      </c>
      <c r="K20" s="228">
        <f t="shared" si="3"/>
        <v>45</v>
      </c>
      <c r="L20" s="8"/>
      <c r="M20" s="159">
        <v>0</v>
      </c>
      <c r="N20" s="159">
        <v>0</v>
      </c>
      <c r="O20" s="8"/>
      <c r="P20" s="229" t="s">
        <v>716</v>
      </c>
      <c r="Q20" s="249"/>
    </row>
    <row r="21" spans="1:17" ht="12.75">
      <c r="A21" s="147">
        <v>9</v>
      </c>
      <c r="B21" s="272" t="s">
        <v>450</v>
      </c>
      <c r="C21" s="240" t="s">
        <v>310</v>
      </c>
      <c r="D21" s="160">
        <v>1</v>
      </c>
      <c r="E21" s="160">
        <v>30</v>
      </c>
      <c r="F21" s="239">
        <v>25</v>
      </c>
      <c r="G21" s="153">
        <f t="shared" si="0"/>
        <v>750</v>
      </c>
      <c r="H21" s="154">
        <v>10</v>
      </c>
      <c r="I21" s="153">
        <f t="shared" si="1"/>
        <v>300</v>
      </c>
      <c r="J21" s="155">
        <f t="shared" si="2"/>
        <v>1050</v>
      </c>
      <c r="K21" s="228">
        <f t="shared" si="3"/>
        <v>35</v>
      </c>
      <c r="L21" s="8"/>
      <c r="M21" s="159">
        <v>0</v>
      </c>
      <c r="N21" s="159">
        <v>0</v>
      </c>
      <c r="O21" s="8"/>
      <c r="P21" s="229" t="s">
        <v>716</v>
      </c>
      <c r="Q21" s="249"/>
    </row>
    <row r="22" spans="1:17" ht="12.75">
      <c r="A22" s="147">
        <v>10</v>
      </c>
      <c r="B22" s="272" t="s">
        <v>451</v>
      </c>
      <c r="C22" s="240" t="s">
        <v>310</v>
      </c>
      <c r="D22" s="160">
        <v>1</v>
      </c>
      <c r="E22" s="160">
        <v>12</v>
      </c>
      <c r="F22" s="239">
        <v>16</v>
      </c>
      <c r="G22" s="153">
        <f t="shared" si="0"/>
        <v>192</v>
      </c>
      <c r="H22" s="154">
        <v>7</v>
      </c>
      <c r="I22" s="153">
        <f t="shared" si="1"/>
        <v>84</v>
      </c>
      <c r="J22" s="155">
        <f t="shared" si="2"/>
        <v>276</v>
      </c>
      <c r="K22" s="228">
        <f t="shared" si="3"/>
        <v>23</v>
      </c>
      <c r="L22" s="8"/>
      <c r="M22" s="159">
        <v>0</v>
      </c>
      <c r="N22" s="159">
        <v>0</v>
      </c>
      <c r="O22" s="8"/>
      <c r="P22" s="229" t="s">
        <v>716</v>
      </c>
      <c r="Q22" s="249"/>
    </row>
    <row r="23" spans="1:17" ht="12.75">
      <c r="A23" s="147">
        <v>11</v>
      </c>
      <c r="B23" s="272" t="s">
        <v>452</v>
      </c>
      <c r="C23" s="240" t="s">
        <v>310</v>
      </c>
      <c r="D23" s="160">
        <v>1</v>
      </c>
      <c r="E23" s="160">
        <v>20</v>
      </c>
      <c r="F23" s="239">
        <v>10</v>
      </c>
      <c r="G23" s="153">
        <f t="shared" si="0"/>
        <v>200</v>
      </c>
      <c r="H23" s="154">
        <v>5</v>
      </c>
      <c r="I23" s="153">
        <f t="shared" si="1"/>
        <v>100</v>
      </c>
      <c r="J23" s="155">
        <f t="shared" si="2"/>
        <v>300</v>
      </c>
      <c r="K23" s="228">
        <f t="shared" si="3"/>
        <v>15</v>
      </c>
      <c r="L23" s="8"/>
      <c r="M23" s="159">
        <v>0</v>
      </c>
      <c r="N23" s="159">
        <v>0</v>
      </c>
      <c r="O23" s="8"/>
      <c r="P23" s="229" t="s">
        <v>716</v>
      </c>
      <c r="Q23" s="249"/>
    </row>
    <row r="24" spans="1:17" ht="12.75">
      <c r="A24" s="147">
        <v>12</v>
      </c>
      <c r="B24" s="272" t="s">
        <v>447</v>
      </c>
      <c r="C24" s="240" t="s">
        <v>310</v>
      </c>
      <c r="D24" s="160">
        <v>1</v>
      </c>
      <c r="E24" s="160">
        <v>20</v>
      </c>
      <c r="F24" s="239">
        <v>55</v>
      </c>
      <c r="G24" s="153">
        <f>F24*E24</f>
        <v>1100</v>
      </c>
      <c r="H24" s="154">
        <v>15</v>
      </c>
      <c r="I24" s="153">
        <f t="shared" si="1"/>
        <v>300</v>
      </c>
      <c r="J24" s="155">
        <f t="shared" si="2"/>
        <v>1400</v>
      </c>
      <c r="K24" s="228">
        <f t="shared" si="3"/>
        <v>70</v>
      </c>
      <c r="L24" s="8"/>
      <c r="M24" s="159">
        <v>0</v>
      </c>
      <c r="N24" s="159">
        <v>0</v>
      </c>
      <c r="O24" s="8"/>
      <c r="P24" s="229" t="s">
        <v>716</v>
      </c>
      <c r="Q24" s="249"/>
    </row>
    <row r="25" spans="1:17" ht="12.75">
      <c r="A25" s="147">
        <v>13</v>
      </c>
      <c r="B25" s="272" t="s">
        <v>454</v>
      </c>
      <c r="C25" s="240" t="s">
        <v>20</v>
      </c>
      <c r="D25" s="160">
        <v>1</v>
      </c>
      <c r="E25" s="160">
        <v>2</v>
      </c>
      <c r="F25" s="152">
        <v>185</v>
      </c>
      <c r="G25" s="153">
        <f>F25*E25</f>
        <v>370</v>
      </c>
      <c r="H25" s="154">
        <v>20</v>
      </c>
      <c r="I25" s="153">
        <f t="shared" si="1"/>
        <v>40</v>
      </c>
      <c r="J25" s="155">
        <f t="shared" si="2"/>
        <v>410</v>
      </c>
      <c r="K25" s="228">
        <f t="shared" si="3"/>
        <v>205</v>
      </c>
      <c r="L25" s="8"/>
      <c r="M25" s="159">
        <v>0</v>
      </c>
      <c r="N25" s="159">
        <v>0</v>
      </c>
      <c r="O25" s="8"/>
      <c r="P25" s="229" t="s">
        <v>704</v>
      </c>
      <c r="Q25" s="249"/>
    </row>
    <row r="26" spans="1:17" ht="12.75">
      <c r="A26" s="147">
        <v>14</v>
      </c>
      <c r="B26" s="272" t="s">
        <v>455</v>
      </c>
      <c r="C26" s="240" t="s">
        <v>20</v>
      </c>
      <c r="D26" s="160">
        <v>1</v>
      </c>
      <c r="E26" s="160">
        <v>2</v>
      </c>
      <c r="F26" s="152">
        <v>150</v>
      </c>
      <c r="G26" s="153">
        <f t="shared" ref="G26:G35" si="4">F26*E26</f>
        <v>300</v>
      </c>
      <c r="H26" s="154">
        <v>15</v>
      </c>
      <c r="I26" s="153">
        <f t="shared" si="1"/>
        <v>30</v>
      </c>
      <c r="J26" s="155">
        <f t="shared" si="2"/>
        <v>330</v>
      </c>
      <c r="K26" s="228">
        <f t="shared" si="3"/>
        <v>165</v>
      </c>
      <c r="L26" s="8"/>
      <c r="M26" s="234">
        <v>0</v>
      </c>
      <c r="N26" s="234">
        <v>0</v>
      </c>
      <c r="O26" s="8"/>
      <c r="P26" s="229" t="s">
        <v>704</v>
      </c>
      <c r="Q26" s="249"/>
    </row>
    <row r="27" spans="1:17" ht="12.75">
      <c r="A27" s="147">
        <v>15</v>
      </c>
      <c r="B27" s="272" t="s">
        <v>456</v>
      </c>
      <c r="C27" s="240" t="s">
        <v>20</v>
      </c>
      <c r="D27" s="160">
        <v>1</v>
      </c>
      <c r="E27" s="160">
        <v>1</v>
      </c>
      <c r="F27" s="152">
        <v>115</v>
      </c>
      <c r="G27" s="153">
        <f t="shared" si="4"/>
        <v>115</v>
      </c>
      <c r="H27" s="154">
        <v>10</v>
      </c>
      <c r="I27" s="153">
        <f t="shared" si="1"/>
        <v>10</v>
      </c>
      <c r="J27" s="155">
        <f t="shared" si="2"/>
        <v>125</v>
      </c>
      <c r="K27" s="228">
        <f t="shared" si="3"/>
        <v>125</v>
      </c>
      <c r="L27" s="8"/>
      <c r="M27" s="159">
        <v>0</v>
      </c>
      <c r="N27" s="234">
        <v>0</v>
      </c>
      <c r="O27" s="8"/>
      <c r="P27" s="229" t="s">
        <v>704</v>
      </c>
      <c r="Q27" s="249"/>
    </row>
    <row r="28" spans="1:17" ht="12.75">
      <c r="A28" s="147">
        <v>16</v>
      </c>
      <c r="B28" s="272" t="s">
        <v>457</v>
      </c>
      <c r="C28" s="240" t="s">
        <v>20</v>
      </c>
      <c r="D28" s="160">
        <v>1</v>
      </c>
      <c r="E28" s="160">
        <v>1</v>
      </c>
      <c r="F28" s="152">
        <v>80</v>
      </c>
      <c r="G28" s="153">
        <f t="shared" si="4"/>
        <v>80</v>
      </c>
      <c r="H28" s="154">
        <v>10</v>
      </c>
      <c r="I28" s="153">
        <f t="shared" si="1"/>
        <v>10</v>
      </c>
      <c r="J28" s="155">
        <f t="shared" si="2"/>
        <v>90</v>
      </c>
      <c r="K28" s="228">
        <f t="shared" si="3"/>
        <v>90</v>
      </c>
      <c r="L28" s="8"/>
      <c r="M28" s="159">
        <v>0</v>
      </c>
      <c r="N28" s="234">
        <v>0</v>
      </c>
      <c r="O28" s="8"/>
      <c r="P28" s="229" t="s">
        <v>704</v>
      </c>
      <c r="Q28" s="249"/>
    </row>
    <row r="29" spans="1:17" ht="25.5">
      <c r="A29" s="147">
        <v>17</v>
      </c>
      <c r="B29" s="272" t="s">
        <v>458</v>
      </c>
      <c r="C29" s="240" t="s">
        <v>20</v>
      </c>
      <c r="D29" s="160">
        <v>1</v>
      </c>
      <c r="E29" s="160">
        <v>1</v>
      </c>
      <c r="F29" s="152">
        <v>450</v>
      </c>
      <c r="G29" s="153">
        <f t="shared" si="4"/>
        <v>450</v>
      </c>
      <c r="H29" s="154">
        <v>25</v>
      </c>
      <c r="I29" s="153">
        <f t="shared" si="1"/>
        <v>25</v>
      </c>
      <c r="J29" s="155">
        <f t="shared" si="2"/>
        <v>475</v>
      </c>
      <c r="K29" s="228">
        <f t="shared" si="3"/>
        <v>475</v>
      </c>
      <c r="L29" s="8"/>
      <c r="M29" s="159">
        <v>0</v>
      </c>
      <c r="N29" s="234">
        <v>0</v>
      </c>
      <c r="O29" s="8"/>
      <c r="P29" s="229" t="s">
        <v>704</v>
      </c>
      <c r="Q29" s="249"/>
    </row>
    <row r="30" spans="1:17" ht="25.5">
      <c r="A30" s="147">
        <v>18</v>
      </c>
      <c r="B30" s="272" t="s">
        <v>459</v>
      </c>
      <c r="C30" s="240" t="s">
        <v>20</v>
      </c>
      <c r="D30" s="160">
        <v>1</v>
      </c>
      <c r="E30" s="160">
        <v>1</v>
      </c>
      <c r="F30" s="152">
        <v>320</v>
      </c>
      <c r="G30" s="153">
        <f t="shared" si="4"/>
        <v>320</v>
      </c>
      <c r="H30" s="154">
        <v>15</v>
      </c>
      <c r="I30" s="153">
        <f t="shared" si="1"/>
        <v>15</v>
      </c>
      <c r="J30" s="155">
        <f t="shared" si="2"/>
        <v>335</v>
      </c>
      <c r="K30" s="228">
        <f t="shared" si="3"/>
        <v>335</v>
      </c>
      <c r="L30" s="8"/>
      <c r="M30" s="159">
        <v>0</v>
      </c>
      <c r="N30" s="234">
        <v>0</v>
      </c>
      <c r="O30" s="8"/>
      <c r="P30" s="229" t="s">
        <v>704</v>
      </c>
      <c r="Q30" s="249"/>
    </row>
    <row r="31" spans="1:17" ht="25.5">
      <c r="A31" s="147">
        <v>19</v>
      </c>
      <c r="B31" s="272" t="s">
        <v>460</v>
      </c>
      <c r="C31" s="240" t="s">
        <v>20</v>
      </c>
      <c r="D31" s="160">
        <v>1</v>
      </c>
      <c r="E31" s="160">
        <v>3</v>
      </c>
      <c r="F31" s="152">
        <v>235</v>
      </c>
      <c r="G31" s="153">
        <f t="shared" si="4"/>
        <v>705</v>
      </c>
      <c r="H31" s="154">
        <v>40</v>
      </c>
      <c r="I31" s="153">
        <f t="shared" si="1"/>
        <v>120</v>
      </c>
      <c r="J31" s="155">
        <f t="shared" si="2"/>
        <v>825</v>
      </c>
      <c r="K31" s="228">
        <f t="shared" si="3"/>
        <v>275</v>
      </c>
      <c r="L31" s="8"/>
      <c r="M31" s="159">
        <v>0</v>
      </c>
      <c r="N31" s="234">
        <v>0</v>
      </c>
      <c r="O31" s="8"/>
      <c r="P31" s="229" t="s">
        <v>704</v>
      </c>
      <c r="Q31" s="249"/>
    </row>
    <row r="32" spans="1:17" ht="25.5">
      <c r="A32" s="147">
        <v>20</v>
      </c>
      <c r="B32" s="272" t="s">
        <v>461</v>
      </c>
      <c r="C32" s="240" t="s">
        <v>20</v>
      </c>
      <c r="D32" s="160">
        <v>1</v>
      </c>
      <c r="E32" s="160">
        <v>5</v>
      </c>
      <c r="F32" s="152">
        <v>215</v>
      </c>
      <c r="G32" s="153">
        <f t="shared" si="4"/>
        <v>1075</v>
      </c>
      <c r="H32" s="154">
        <v>30</v>
      </c>
      <c r="I32" s="153">
        <f t="shared" si="1"/>
        <v>150</v>
      </c>
      <c r="J32" s="155">
        <f t="shared" si="2"/>
        <v>1225</v>
      </c>
      <c r="K32" s="228">
        <f t="shared" si="3"/>
        <v>245</v>
      </c>
      <c r="L32" s="8"/>
      <c r="M32" s="159">
        <v>0</v>
      </c>
      <c r="N32" s="234">
        <v>0</v>
      </c>
      <c r="O32" s="8"/>
      <c r="P32" s="229" t="s">
        <v>704</v>
      </c>
      <c r="Q32" s="249"/>
    </row>
    <row r="33" spans="1:17" ht="25.5">
      <c r="A33" s="147">
        <v>21</v>
      </c>
      <c r="B33" s="272" t="s">
        <v>462</v>
      </c>
      <c r="C33" s="240" t="s">
        <v>20</v>
      </c>
      <c r="D33" s="160">
        <v>1</v>
      </c>
      <c r="E33" s="160">
        <v>3</v>
      </c>
      <c r="F33" s="152">
        <v>155</v>
      </c>
      <c r="G33" s="153">
        <f t="shared" si="4"/>
        <v>465</v>
      </c>
      <c r="H33" s="154">
        <v>25</v>
      </c>
      <c r="I33" s="153">
        <f t="shared" si="1"/>
        <v>75</v>
      </c>
      <c r="J33" s="155">
        <f t="shared" si="2"/>
        <v>540</v>
      </c>
      <c r="K33" s="228">
        <f t="shared" si="3"/>
        <v>180</v>
      </c>
      <c r="L33" s="8"/>
      <c r="M33" s="159">
        <v>0</v>
      </c>
      <c r="N33" s="234">
        <v>0</v>
      </c>
      <c r="O33" s="8"/>
      <c r="P33" s="229" t="s">
        <v>704</v>
      </c>
      <c r="Q33" s="249"/>
    </row>
    <row r="34" spans="1:17" ht="25.5">
      <c r="A34" s="147">
        <v>22</v>
      </c>
      <c r="B34" s="272" t="s">
        <v>463</v>
      </c>
      <c r="C34" s="240" t="s">
        <v>20</v>
      </c>
      <c r="D34" s="160">
        <v>1</v>
      </c>
      <c r="E34" s="160">
        <v>1</v>
      </c>
      <c r="F34" s="152">
        <v>85</v>
      </c>
      <c r="G34" s="153">
        <f t="shared" si="4"/>
        <v>85</v>
      </c>
      <c r="H34" s="154">
        <v>15</v>
      </c>
      <c r="I34" s="153">
        <f t="shared" si="1"/>
        <v>15</v>
      </c>
      <c r="J34" s="155">
        <f t="shared" si="2"/>
        <v>100</v>
      </c>
      <c r="K34" s="228">
        <f t="shared" si="3"/>
        <v>100</v>
      </c>
      <c r="L34" s="8"/>
      <c r="M34" s="159">
        <v>0</v>
      </c>
      <c r="N34" s="234">
        <v>0</v>
      </c>
      <c r="O34" s="8"/>
      <c r="P34" s="229" t="s">
        <v>704</v>
      </c>
      <c r="Q34" s="249"/>
    </row>
    <row r="35" spans="1:17" ht="12.75">
      <c r="A35" s="147">
        <v>23</v>
      </c>
      <c r="B35" s="272" t="s">
        <v>464</v>
      </c>
      <c r="C35" s="240" t="s">
        <v>20</v>
      </c>
      <c r="D35" s="160">
        <v>1</v>
      </c>
      <c r="E35" s="160">
        <v>1</v>
      </c>
      <c r="F35" s="152">
        <v>85</v>
      </c>
      <c r="G35" s="153">
        <f t="shared" si="4"/>
        <v>85</v>
      </c>
      <c r="H35" s="154">
        <v>8</v>
      </c>
      <c r="I35" s="153">
        <f t="shared" si="1"/>
        <v>8</v>
      </c>
      <c r="J35" s="155">
        <f t="shared" si="2"/>
        <v>93</v>
      </c>
      <c r="K35" s="228">
        <f t="shared" si="3"/>
        <v>93</v>
      </c>
      <c r="L35" s="8"/>
      <c r="M35" s="159">
        <v>0</v>
      </c>
      <c r="N35" s="159">
        <v>0</v>
      </c>
      <c r="O35" s="8"/>
      <c r="P35" s="229" t="s">
        <v>704</v>
      </c>
      <c r="Q35" s="249"/>
    </row>
    <row r="36" spans="1:17" ht="12.75">
      <c r="A36" s="147">
        <v>24</v>
      </c>
      <c r="B36" s="272" t="s">
        <v>465</v>
      </c>
      <c r="C36" s="240" t="s">
        <v>20</v>
      </c>
      <c r="D36" s="160">
        <v>1</v>
      </c>
      <c r="E36" s="160">
        <v>1</v>
      </c>
      <c r="F36" s="152">
        <v>65</v>
      </c>
      <c r="G36" s="153">
        <f t="shared" si="0"/>
        <v>65</v>
      </c>
      <c r="H36" s="154">
        <v>5</v>
      </c>
      <c r="I36" s="153">
        <f t="shared" si="1"/>
        <v>5</v>
      </c>
      <c r="J36" s="155">
        <f t="shared" si="2"/>
        <v>70</v>
      </c>
      <c r="K36" s="228">
        <f t="shared" si="3"/>
        <v>70</v>
      </c>
      <c r="L36" s="8"/>
      <c r="M36" s="159">
        <v>0</v>
      </c>
      <c r="N36" s="159">
        <v>0</v>
      </c>
      <c r="O36" s="8"/>
      <c r="P36" s="229" t="s">
        <v>704</v>
      </c>
      <c r="Q36" s="249"/>
    </row>
    <row r="37" spans="1:17" ht="12" customHeight="1">
      <c r="A37" s="147">
        <v>25</v>
      </c>
      <c r="B37" s="272" t="s">
        <v>466</v>
      </c>
      <c r="C37" s="240" t="s">
        <v>20</v>
      </c>
      <c r="D37" s="160">
        <v>1</v>
      </c>
      <c r="E37" s="160">
        <v>1</v>
      </c>
      <c r="F37" s="152">
        <v>20</v>
      </c>
      <c r="G37" s="153">
        <f t="shared" si="0"/>
        <v>20</v>
      </c>
      <c r="H37" s="154">
        <v>3</v>
      </c>
      <c r="I37" s="153">
        <f t="shared" si="1"/>
        <v>3</v>
      </c>
      <c r="J37" s="155">
        <f t="shared" si="2"/>
        <v>23</v>
      </c>
      <c r="K37" s="228">
        <f t="shared" si="3"/>
        <v>23</v>
      </c>
      <c r="L37" s="8"/>
      <c r="M37" s="159">
        <v>0</v>
      </c>
      <c r="N37" s="234">
        <v>0</v>
      </c>
      <c r="O37" s="8"/>
      <c r="P37" s="229" t="s">
        <v>704</v>
      </c>
      <c r="Q37" s="249"/>
    </row>
    <row r="38" spans="1:17" ht="12.75">
      <c r="A38" s="147">
        <v>26</v>
      </c>
      <c r="B38" s="272" t="s">
        <v>467</v>
      </c>
      <c r="C38" s="240" t="s">
        <v>20</v>
      </c>
      <c r="D38" s="160">
        <v>1</v>
      </c>
      <c r="E38" s="160">
        <v>2</v>
      </c>
      <c r="F38" s="152">
        <v>25</v>
      </c>
      <c r="G38" s="153">
        <f t="shared" si="0"/>
        <v>50</v>
      </c>
      <c r="H38" s="154">
        <v>5</v>
      </c>
      <c r="I38" s="153">
        <f t="shared" si="1"/>
        <v>10</v>
      </c>
      <c r="J38" s="155">
        <f t="shared" si="2"/>
        <v>60</v>
      </c>
      <c r="K38" s="228">
        <f t="shared" si="3"/>
        <v>30</v>
      </c>
      <c r="L38" s="8"/>
      <c r="M38" s="159">
        <v>0</v>
      </c>
      <c r="N38" s="315">
        <v>0</v>
      </c>
      <c r="O38" s="8"/>
      <c r="P38" s="229"/>
      <c r="Q38" s="249"/>
    </row>
    <row r="39" spans="1:17" ht="12.75">
      <c r="A39" s="147">
        <v>27</v>
      </c>
      <c r="B39" s="272" t="s">
        <v>468</v>
      </c>
      <c r="C39" s="240" t="s">
        <v>20</v>
      </c>
      <c r="D39" s="160">
        <v>1</v>
      </c>
      <c r="E39" s="160">
        <v>2</v>
      </c>
      <c r="F39" s="152">
        <v>15</v>
      </c>
      <c r="G39" s="153">
        <f t="shared" si="0"/>
        <v>30</v>
      </c>
      <c r="H39" s="154">
        <v>3</v>
      </c>
      <c r="I39" s="153">
        <f t="shared" si="1"/>
        <v>6</v>
      </c>
      <c r="J39" s="155">
        <f t="shared" si="2"/>
        <v>36</v>
      </c>
      <c r="K39" s="228">
        <f t="shared" si="3"/>
        <v>18</v>
      </c>
      <c r="L39" s="8"/>
      <c r="M39" s="159">
        <v>0</v>
      </c>
      <c r="N39" s="315">
        <v>0</v>
      </c>
      <c r="O39" s="8"/>
      <c r="P39" s="229"/>
      <c r="Q39" s="249"/>
    </row>
    <row r="40" spans="1:17" ht="12.75">
      <c r="A40" s="147">
        <v>28</v>
      </c>
      <c r="B40" s="272" t="s">
        <v>469</v>
      </c>
      <c r="C40" s="240" t="s">
        <v>20</v>
      </c>
      <c r="D40" s="160">
        <v>1</v>
      </c>
      <c r="E40" s="160">
        <v>2</v>
      </c>
      <c r="F40" s="152">
        <v>135</v>
      </c>
      <c r="G40" s="153">
        <f t="shared" si="0"/>
        <v>270</v>
      </c>
      <c r="H40" s="154">
        <v>20</v>
      </c>
      <c r="I40" s="153">
        <f t="shared" si="1"/>
        <v>40</v>
      </c>
      <c r="J40" s="155">
        <f t="shared" si="2"/>
        <v>310</v>
      </c>
      <c r="K40" s="228">
        <f t="shared" si="3"/>
        <v>155</v>
      </c>
      <c r="L40" s="8"/>
      <c r="M40" s="159">
        <v>0</v>
      </c>
      <c r="N40" s="159">
        <v>0</v>
      </c>
      <c r="O40" s="8"/>
      <c r="P40" s="229"/>
      <c r="Q40" s="249"/>
    </row>
    <row r="41" spans="1:17" ht="12.75">
      <c r="A41" s="147">
        <v>29</v>
      </c>
      <c r="B41" s="272" t="s">
        <v>470</v>
      </c>
      <c r="C41" s="240" t="s">
        <v>20</v>
      </c>
      <c r="D41" s="150">
        <v>1</v>
      </c>
      <c r="E41" s="150">
        <v>2</v>
      </c>
      <c r="F41" s="152">
        <v>80</v>
      </c>
      <c r="G41" s="153">
        <f t="shared" si="0"/>
        <v>160</v>
      </c>
      <c r="H41" s="154">
        <v>20</v>
      </c>
      <c r="I41" s="153">
        <f t="shared" si="1"/>
        <v>40</v>
      </c>
      <c r="J41" s="155">
        <f t="shared" si="2"/>
        <v>200</v>
      </c>
      <c r="K41" s="228">
        <f t="shared" si="3"/>
        <v>100</v>
      </c>
      <c r="L41" s="8"/>
      <c r="M41" s="159">
        <v>0</v>
      </c>
      <c r="N41" s="159">
        <v>0</v>
      </c>
      <c r="O41" s="8"/>
      <c r="P41" s="229"/>
      <c r="Q41" s="249"/>
    </row>
    <row r="42" spans="1:17" ht="12.75">
      <c r="A42" s="147">
        <v>30</v>
      </c>
      <c r="B42" s="272" t="s">
        <v>471</v>
      </c>
      <c r="C42" s="227" t="s">
        <v>442</v>
      </c>
      <c r="D42" s="150">
        <v>1</v>
      </c>
      <c r="E42" s="150">
        <v>1</v>
      </c>
      <c r="F42" s="152">
        <v>550</v>
      </c>
      <c r="G42" s="153">
        <f t="shared" si="0"/>
        <v>550</v>
      </c>
      <c r="H42" s="154">
        <v>150</v>
      </c>
      <c r="I42" s="153">
        <f t="shared" si="1"/>
        <v>150</v>
      </c>
      <c r="J42" s="155">
        <f t="shared" si="2"/>
        <v>700</v>
      </c>
      <c r="K42" s="228">
        <f t="shared" si="3"/>
        <v>700</v>
      </c>
      <c r="L42" s="8"/>
      <c r="M42" s="234">
        <v>0</v>
      </c>
      <c r="N42" s="234">
        <v>0</v>
      </c>
      <c r="O42" s="8"/>
      <c r="P42" s="229"/>
      <c r="Q42" s="249"/>
    </row>
    <row r="43" spans="1:17" ht="12.75">
      <c r="A43" s="147">
        <v>31</v>
      </c>
      <c r="B43" s="272" t="s">
        <v>472</v>
      </c>
      <c r="C43" s="227" t="s">
        <v>20</v>
      </c>
      <c r="D43" s="150">
        <v>1</v>
      </c>
      <c r="E43" s="150">
        <v>2</v>
      </c>
      <c r="F43" s="152">
        <v>50</v>
      </c>
      <c r="G43" s="153">
        <f t="shared" si="0"/>
        <v>100</v>
      </c>
      <c r="H43" s="154">
        <v>7</v>
      </c>
      <c r="I43" s="153">
        <f t="shared" si="1"/>
        <v>14</v>
      </c>
      <c r="J43" s="155">
        <f t="shared" si="2"/>
        <v>114</v>
      </c>
      <c r="K43" s="228">
        <f t="shared" si="3"/>
        <v>57</v>
      </c>
      <c r="L43" s="8"/>
      <c r="M43" s="159">
        <v>0</v>
      </c>
      <c r="N43" s="159">
        <v>0</v>
      </c>
      <c r="O43" s="8"/>
      <c r="P43" s="229"/>
      <c r="Q43" s="249"/>
    </row>
    <row r="44" spans="1:17" ht="12.75">
      <c r="A44" s="147">
        <v>32</v>
      </c>
      <c r="B44" s="272" t="s">
        <v>473</v>
      </c>
      <c r="C44" s="227" t="s">
        <v>20</v>
      </c>
      <c r="D44" s="150">
        <v>1</v>
      </c>
      <c r="E44" s="150">
        <v>3</v>
      </c>
      <c r="F44" s="152">
        <v>25</v>
      </c>
      <c r="G44" s="153">
        <f t="shared" si="0"/>
        <v>75</v>
      </c>
      <c r="H44" s="154">
        <v>6</v>
      </c>
      <c r="I44" s="153">
        <f t="shared" si="1"/>
        <v>18</v>
      </c>
      <c r="J44" s="155">
        <f t="shared" si="2"/>
        <v>93</v>
      </c>
      <c r="K44" s="228">
        <f t="shared" si="3"/>
        <v>31</v>
      </c>
      <c r="L44" s="8"/>
      <c r="M44" s="159">
        <v>0</v>
      </c>
      <c r="N44" s="159">
        <v>0</v>
      </c>
      <c r="O44" s="8"/>
      <c r="P44" s="229"/>
      <c r="Q44" s="249"/>
    </row>
    <row r="45" spans="1:17" ht="12.75">
      <c r="A45" s="147">
        <v>33</v>
      </c>
      <c r="B45" s="272" t="s">
        <v>474</v>
      </c>
      <c r="C45" s="227" t="s">
        <v>20</v>
      </c>
      <c r="D45" s="150">
        <v>1</v>
      </c>
      <c r="E45" s="150">
        <v>2</v>
      </c>
      <c r="F45" s="152">
        <v>25</v>
      </c>
      <c r="G45" s="153">
        <f t="shared" si="0"/>
        <v>50</v>
      </c>
      <c r="H45" s="154">
        <v>5</v>
      </c>
      <c r="I45" s="153">
        <f t="shared" si="1"/>
        <v>10</v>
      </c>
      <c r="J45" s="155">
        <f t="shared" si="2"/>
        <v>60</v>
      </c>
      <c r="K45" s="228">
        <f t="shared" si="3"/>
        <v>30</v>
      </c>
      <c r="L45" s="8"/>
      <c r="M45" s="159">
        <v>0</v>
      </c>
      <c r="N45" s="159">
        <v>0</v>
      </c>
      <c r="O45" s="8"/>
      <c r="P45" s="229"/>
      <c r="Q45" s="249"/>
    </row>
    <row r="46" spans="1:17" ht="12.75">
      <c r="A46" s="147">
        <v>34</v>
      </c>
      <c r="B46" s="272" t="s">
        <v>475</v>
      </c>
      <c r="C46" s="227" t="s">
        <v>20</v>
      </c>
      <c r="D46" s="150">
        <v>1</v>
      </c>
      <c r="E46" s="150">
        <v>2</v>
      </c>
      <c r="F46" s="152">
        <v>18</v>
      </c>
      <c r="G46" s="153">
        <f t="shared" si="0"/>
        <v>36</v>
      </c>
      <c r="H46" s="154">
        <v>4</v>
      </c>
      <c r="I46" s="153">
        <f t="shared" si="1"/>
        <v>8</v>
      </c>
      <c r="J46" s="155">
        <f t="shared" si="2"/>
        <v>44</v>
      </c>
      <c r="K46" s="228">
        <f t="shared" si="3"/>
        <v>22</v>
      </c>
      <c r="L46" s="8"/>
      <c r="M46" s="159">
        <v>0</v>
      </c>
      <c r="N46" s="159">
        <v>0</v>
      </c>
      <c r="O46" s="8"/>
      <c r="P46" s="229"/>
      <c r="Q46" s="249"/>
    </row>
    <row r="47" spans="1:17" ht="12.75">
      <c r="A47" s="147">
        <v>35</v>
      </c>
      <c r="B47" s="272" t="s">
        <v>476</v>
      </c>
      <c r="C47" s="227" t="s">
        <v>20</v>
      </c>
      <c r="D47" s="150">
        <v>1</v>
      </c>
      <c r="E47" s="150">
        <v>1</v>
      </c>
      <c r="F47" s="152">
        <v>15</v>
      </c>
      <c r="G47" s="153">
        <f t="shared" si="0"/>
        <v>15</v>
      </c>
      <c r="H47" s="154">
        <v>3.5</v>
      </c>
      <c r="I47" s="153">
        <f t="shared" si="1"/>
        <v>3.5</v>
      </c>
      <c r="J47" s="155">
        <f t="shared" si="2"/>
        <v>18.5</v>
      </c>
      <c r="K47" s="228">
        <f t="shared" si="3"/>
        <v>18.5</v>
      </c>
      <c r="L47" s="8"/>
      <c r="M47" s="159">
        <v>0</v>
      </c>
      <c r="N47" s="159">
        <v>0</v>
      </c>
      <c r="O47" s="8"/>
      <c r="P47" s="229"/>
      <c r="Q47" s="249"/>
    </row>
    <row r="48" spans="1:17" ht="12.75">
      <c r="A48" s="147">
        <v>36</v>
      </c>
      <c r="B48" s="272" t="s">
        <v>477</v>
      </c>
      <c r="C48" s="227" t="s">
        <v>20</v>
      </c>
      <c r="D48" s="150">
        <v>1</v>
      </c>
      <c r="E48" s="150">
        <v>1</v>
      </c>
      <c r="F48" s="152">
        <v>3</v>
      </c>
      <c r="G48" s="153">
        <f t="shared" si="0"/>
        <v>3</v>
      </c>
      <c r="H48" s="154">
        <v>2</v>
      </c>
      <c r="I48" s="153">
        <f t="shared" si="1"/>
        <v>2</v>
      </c>
      <c r="J48" s="155">
        <f t="shared" si="2"/>
        <v>5</v>
      </c>
      <c r="K48" s="228">
        <f t="shared" si="3"/>
        <v>5</v>
      </c>
      <c r="L48" s="8"/>
      <c r="M48" s="159">
        <v>0</v>
      </c>
      <c r="N48" s="159">
        <v>0</v>
      </c>
      <c r="O48" s="8"/>
      <c r="P48" s="229"/>
      <c r="Q48" s="249"/>
    </row>
    <row r="49" spans="1:17" ht="12.75">
      <c r="A49" s="147">
        <v>37</v>
      </c>
      <c r="B49" s="272" t="s">
        <v>478</v>
      </c>
      <c r="C49" s="227" t="s">
        <v>20</v>
      </c>
      <c r="D49" s="150">
        <v>1</v>
      </c>
      <c r="E49" s="150">
        <v>4</v>
      </c>
      <c r="F49" s="152">
        <v>50</v>
      </c>
      <c r="G49" s="153">
        <f t="shared" si="0"/>
        <v>200</v>
      </c>
      <c r="H49" s="154">
        <v>5</v>
      </c>
      <c r="I49" s="153">
        <f t="shared" si="1"/>
        <v>20</v>
      </c>
      <c r="J49" s="155">
        <f t="shared" si="2"/>
        <v>220</v>
      </c>
      <c r="K49" s="228">
        <f t="shared" si="3"/>
        <v>55</v>
      </c>
      <c r="L49" s="8"/>
      <c r="M49" s="159">
        <v>0</v>
      </c>
      <c r="N49" s="159">
        <v>0</v>
      </c>
      <c r="O49" s="8"/>
      <c r="P49" s="229"/>
      <c r="Q49" s="249"/>
    </row>
    <row r="50" spans="1:17" ht="12.75">
      <c r="A50" s="147">
        <v>38</v>
      </c>
      <c r="B50" s="272" t="s">
        <v>479</v>
      </c>
      <c r="C50" s="227" t="s">
        <v>20</v>
      </c>
      <c r="D50" s="150">
        <v>1</v>
      </c>
      <c r="E50" s="150">
        <v>14</v>
      </c>
      <c r="F50" s="152">
        <v>35</v>
      </c>
      <c r="G50" s="153">
        <f t="shared" si="0"/>
        <v>490</v>
      </c>
      <c r="H50" s="154">
        <v>4</v>
      </c>
      <c r="I50" s="153">
        <f t="shared" si="1"/>
        <v>56</v>
      </c>
      <c r="J50" s="155">
        <f t="shared" si="2"/>
        <v>546</v>
      </c>
      <c r="K50" s="228">
        <f t="shared" si="3"/>
        <v>39</v>
      </c>
      <c r="L50" s="8"/>
      <c r="M50" s="159">
        <v>0</v>
      </c>
      <c r="N50" s="159">
        <v>0</v>
      </c>
      <c r="O50" s="8"/>
      <c r="P50" s="229"/>
      <c r="Q50" s="249"/>
    </row>
    <row r="51" spans="1:17" ht="12.75">
      <c r="A51" s="147">
        <v>39</v>
      </c>
      <c r="B51" s="272" t="s">
        <v>480</v>
      </c>
      <c r="C51" s="227" t="s">
        <v>20</v>
      </c>
      <c r="D51" s="150">
        <v>1</v>
      </c>
      <c r="E51" s="150">
        <v>4</v>
      </c>
      <c r="F51" s="152">
        <v>25</v>
      </c>
      <c r="G51" s="153">
        <f t="shared" si="0"/>
        <v>100</v>
      </c>
      <c r="H51" s="154">
        <v>3.5</v>
      </c>
      <c r="I51" s="153">
        <f t="shared" si="1"/>
        <v>14</v>
      </c>
      <c r="J51" s="155">
        <f t="shared" si="2"/>
        <v>114</v>
      </c>
      <c r="K51" s="228">
        <f t="shared" si="3"/>
        <v>28.5</v>
      </c>
      <c r="L51" s="8"/>
      <c r="M51" s="159">
        <v>0</v>
      </c>
      <c r="N51" s="159">
        <v>0</v>
      </c>
      <c r="O51" s="8"/>
      <c r="P51" s="229"/>
      <c r="Q51" s="249"/>
    </row>
    <row r="52" spans="1:17" ht="12.75">
      <c r="A52" s="147">
        <v>40</v>
      </c>
      <c r="B52" s="272" t="s">
        <v>481</v>
      </c>
      <c r="C52" s="227" t="s">
        <v>20</v>
      </c>
      <c r="D52" s="150">
        <v>1</v>
      </c>
      <c r="E52" s="150">
        <v>1</v>
      </c>
      <c r="F52" s="152">
        <v>18</v>
      </c>
      <c r="G52" s="153">
        <f t="shared" si="0"/>
        <v>18</v>
      </c>
      <c r="H52" s="154">
        <v>3</v>
      </c>
      <c r="I52" s="153">
        <f t="shared" si="1"/>
        <v>3</v>
      </c>
      <c r="J52" s="155">
        <f t="shared" si="2"/>
        <v>21</v>
      </c>
      <c r="K52" s="228">
        <f t="shared" si="3"/>
        <v>21</v>
      </c>
      <c r="L52" s="8"/>
      <c r="M52" s="159">
        <v>0</v>
      </c>
      <c r="N52" s="159">
        <v>0</v>
      </c>
      <c r="O52" s="8"/>
      <c r="P52" s="229"/>
      <c r="Q52" s="249"/>
    </row>
    <row r="53" spans="1:17" ht="12.75">
      <c r="A53" s="147">
        <v>41</v>
      </c>
      <c r="B53" s="272" t="s">
        <v>482</v>
      </c>
      <c r="C53" s="227" t="s">
        <v>20</v>
      </c>
      <c r="D53" s="150">
        <v>1</v>
      </c>
      <c r="E53" s="150">
        <v>9</v>
      </c>
      <c r="F53" s="152">
        <v>6.5</v>
      </c>
      <c r="G53" s="153">
        <f t="shared" si="0"/>
        <v>58.5</v>
      </c>
      <c r="H53" s="154">
        <v>3</v>
      </c>
      <c r="I53" s="153">
        <f t="shared" si="1"/>
        <v>27</v>
      </c>
      <c r="J53" s="155">
        <f t="shared" si="2"/>
        <v>85.5</v>
      </c>
      <c r="K53" s="228">
        <f t="shared" si="3"/>
        <v>9.5</v>
      </c>
      <c r="L53" s="8"/>
      <c r="M53" s="159">
        <v>0</v>
      </c>
      <c r="N53" s="159">
        <v>0</v>
      </c>
      <c r="O53" s="8"/>
      <c r="P53" s="229"/>
      <c r="Q53" s="249"/>
    </row>
    <row r="54" spans="1:17" ht="12.75">
      <c r="A54" s="147">
        <v>42</v>
      </c>
      <c r="B54" s="272" t="s">
        <v>483</v>
      </c>
      <c r="C54" s="227" t="s">
        <v>20</v>
      </c>
      <c r="D54" s="150">
        <v>1</v>
      </c>
      <c r="E54" s="150">
        <v>17</v>
      </c>
      <c r="F54" s="152">
        <v>25</v>
      </c>
      <c r="G54" s="153">
        <f t="shared" si="0"/>
        <v>425</v>
      </c>
      <c r="H54" s="154">
        <v>13</v>
      </c>
      <c r="I54" s="153">
        <f t="shared" si="1"/>
        <v>221</v>
      </c>
      <c r="J54" s="155">
        <f t="shared" si="2"/>
        <v>646</v>
      </c>
      <c r="K54" s="228">
        <f t="shared" si="3"/>
        <v>38</v>
      </c>
      <c r="L54" s="8"/>
      <c r="M54" s="159">
        <v>0</v>
      </c>
      <c r="N54" s="159">
        <v>0</v>
      </c>
      <c r="O54" s="8"/>
      <c r="P54" s="229"/>
      <c r="Q54" s="249"/>
    </row>
    <row r="55" spans="1:17" ht="12.75">
      <c r="A55" s="147">
        <v>43</v>
      </c>
      <c r="B55" s="272" t="s">
        <v>484</v>
      </c>
      <c r="C55" s="227" t="s">
        <v>20</v>
      </c>
      <c r="D55" s="150">
        <v>1</v>
      </c>
      <c r="E55" s="150">
        <v>42</v>
      </c>
      <c r="F55" s="152">
        <v>20</v>
      </c>
      <c r="G55" s="153">
        <f t="shared" si="0"/>
        <v>840</v>
      </c>
      <c r="H55" s="154">
        <v>11</v>
      </c>
      <c r="I55" s="153">
        <f t="shared" si="1"/>
        <v>462</v>
      </c>
      <c r="J55" s="155">
        <f t="shared" si="2"/>
        <v>1302</v>
      </c>
      <c r="K55" s="228">
        <f t="shared" si="3"/>
        <v>31</v>
      </c>
      <c r="L55" s="8"/>
      <c r="M55" s="159">
        <v>0</v>
      </c>
      <c r="N55" s="159">
        <v>0</v>
      </c>
      <c r="O55" s="8"/>
      <c r="P55" s="229"/>
      <c r="Q55" s="249"/>
    </row>
    <row r="56" spans="1:17" ht="12.75">
      <c r="A56" s="147">
        <v>44</v>
      </c>
      <c r="B56" s="272" t="s">
        <v>485</v>
      </c>
      <c r="C56" s="227" t="s">
        <v>20</v>
      </c>
      <c r="D56" s="150">
        <v>1</v>
      </c>
      <c r="E56" s="150">
        <v>18</v>
      </c>
      <c r="F56" s="152">
        <v>18</v>
      </c>
      <c r="G56" s="153">
        <f t="shared" si="0"/>
        <v>324</v>
      </c>
      <c r="H56" s="154">
        <v>10</v>
      </c>
      <c r="I56" s="153">
        <f t="shared" si="1"/>
        <v>180</v>
      </c>
      <c r="J56" s="155">
        <f t="shared" si="2"/>
        <v>504</v>
      </c>
      <c r="K56" s="228">
        <f t="shared" si="3"/>
        <v>28</v>
      </c>
      <c r="L56" s="8"/>
      <c r="M56" s="159">
        <v>0</v>
      </c>
      <c r="N56" s="159">
        <v>0</v>
      </c>
      <c r="O56" s="8"/>
      <c r="P56" s="229"/>
      <c r="Q56" s="249"/>
    </row>
    <row r="57" spans="1:17" ht="12.75">
      <c r="A57" s="147">
        <v>45</v>
      </c>
      <c r="B57" s="272" t="s">
        <v>486</v>
      </c>
      <c r="C57" s="227" t="s">
        <v>20</v>
      </c>
      <c r="D57" s="150">
        <v>1</v>
      </c>
      <c r="E57" s="150">
        <v>2</v>
      </c>
      <c r="F57" s="152">
        <v>16</v>
      </c>
      <c r="G57" s="153">
        <f t="shared" si="0"/>
        <v>32</v>
      </c>
      <c r="H57" s="154">
        <v>10</v>
      </c>
      <c r="I57" s="153">
        <f t="shared" si="1"/>
        <v>20</v>
      </c>
      <c r="J57" s="155">
        <f t="shared" si="2"/>
        <v>52</v>
      </c>
      <c r="K57" s="228">
        <f t="shared" si="3"/>
        <v>26</v>
      </c>
      <c r="L57" s="8"/>
      <c r="M57" s="234">
        <v>0</v>
      </c>
      <c r="N57" s="234">
        <v>0</v>
      </c>
      <c r="O57" s="8"/>
      <c r="P57" s="229"/>
      <c r="Q57" s="249"/>
    </row>
    <row r="58" spans="1:17" ht="12.75">
      <c r="A58" s="147">
        <v>46</v>
      </c>
      <c r="B58" s="272" t="s">
        <v>487</v>
      </c>
      <c r="C58" s="227" t="s">
        <v>20</v>
      </c>
      <c r="D58" s="150">
        <v>1</v>
      </c>
      <c r="E58" s="150">
        <v>8</v>
      </c>
      <c r="F58" s="152">
        <v>15</v>
      </c>
      <c r="G58" s="153">
        <f t="shared" si="0"/>
        <v>120</v>
      </c>
      <c r="H58" s="154">
        <v>10</v>
      </c>
      <c r="I58" s="153">
        <f t="shared" si="1"/>
        <v>80</v>
      </c>
      <c r="J58" s="155">
        <f t="shared" si="2"/>
        <v>200</v>
      </c>
      <c r="K58" s="228">
        <f t="shared" si="3"/>
        <v>25</v>
      </c>
      <c r="L58" s="8"/>
      <c r="M58" s="234">
        <v>0</v>
      </c>
      <c r="N58" s="234">
        <v>0</v>
      </c>
      <c r="O58" s="8"/>
      <c r="P58" s="229"/>
      <c r="Q58" s="249"/>
    </row>
    <row r="59" spans="1:17" ht="12.75">
      <c r="A59" s="147">
        <v>47</v>
      </c>
      <c r="B59" s="272" t="s">
        <v>488</v>
      </c>
      <c r="C59" s="227" t="s">
        <v>20</v>
      </c>
      <c r="D59" s="150">
        <v>1</v>
      </c>
      <c r="E59" s="150">
        <v>2</v>
      </c>
      <c r="F59" s="152">
        <v>3.5</v>
      </c>
      <c r="G59" s="153">
        <f t="shared" si="0"/>
        <v>7</v>
      </c>
      <c r="H59" s="154">
        <v>2.5</v>
      </c>
      <c r="I59" s="153">
        <f t="shared" si="1"/>
        <v>5</v>
      </c>
      <c r="J59" s="155">
        <f t="shared" si="2"/>
        <v>12</v>
      </c>
      <c r="K59" s="228">
        <f t="shared" si="3"/>
        <v>6</v>
      </c>
      <c r="L59" s="8"/>
      <c r="M59" s="234">
        <v>0</v>
      </c>
      <c r="N59" s="234">
        <v>0</v>
      </c>
      <c r="O59" s="8"/>
      <c r="P59" s="229" t="s">
        <v>720</v>
      </c>
      <c r="Q59" s="249"/>
    </row>
    <row r="60" spans="1:17" ht="12.75">
      <c r="A60" s="147">
        <v>48</v>
      </c>
      <c r="B60" s="272" t="s">
        <v>489</v>
      </c>
      <c r="C60" s="227" t="s">
        <v>20</v>
      </c>
      <c r="D60" s="150">
        <v>1</v>
      </c>
      <c r="E60" s="150">
        <v>2</v>
      </c>
      <c r="F60" s="152">
        <v>5</v>
      </c>
      <c r="G60" s="153">
        <f t="shared" si="0"/>
        <v>10</v>
      </c>
      <c r="H60" s="154">
        <v>2</v>
      </c>
      <c r="I60" s="153">
        <f t="shared" si="1"/>
        <v>4</v>
      </c>
      <c r="J60" s="155">
        <f t="shared" si="2"/>
        <v>14</v>
      </c>
      <c r="K60" s="228">
        <f t="shared" si="3"/>
        <v>7</v>
      </c>
      <c r="L60" s="8"/>
      <c r="M60" s="234">
        <v>0</v>
      </c>
      <c r="N60" s="234">
        <v>0</v>
      </c>
      <c r="O60" s="8"/>
      <c r="P60" s="229" t="s">
        <v>695</v>
      </c>
      <c r="Q60" s="249"/>
    </row>
    <row r="61" spans="1:17" ht="12.75">
      <c r="A61" s="147">
        <v>49</v>
      </c>
      <c r="B61" s="272" t="s">
        <v>490</v>
      </c>
      <c r="C61" s="227" t="s">
        <v>20</v>
      </c>
      <c r="D61" s="150">
        <v>1</v>
      </c>
      <c r="E61" s="150">
        <v>2</v>
      </c>
      <c r="F61" s="152">
        <v>65</v>
      </c>
      <c r="G61" s="153">
        <f t="shared" si="0"/>
        <v>130</v>
      </c>
      <c r="H61" s="154">
        <v>15</v>
      </c>
      <c r="I61" s="153">
        <f t="shared" si="1"/>
        <v>30</v>
      </c>
      <c r="J61" s="155">
        <f t="shared" si="2"/>
        <v>160</v>
      </c>
      <c r="K61" s="228">
        <f t="shared" si="3"/>
        <v>80</v>
      </c>
      <c r="L61" s="8"/>
      <c r="M61" s="234">
        <v>0</v>
      </c>
      <c r="N61" s="234">
        <v>0</v>
      </c>
      <c r="O61" s="8"/>
      <c r="P61" s="229" t="s">
        <v>695</v>
      </c>
      <c r="Q61" s="249"/>
    </row>
    <row r="62" spans="1:17" ht="12.75">
      <c r="A62" s="147">
        <v>50</v>
      </c>
      <c r="B62" s="272" t="s">
        <v>491</v>
      </c>
      <c r="C62" s="227" t="s">
        <v>20</v>
      </c>
      <c r="D62" s="150">
        <v>1</v>
      </c>
      <c r="E62" s="150">
        <v>1</v>
      </c>
      <c r="F62" s="152">
        <v>350</v>
      </c>
      <c r="G62" s="153">
        <f t="shared" si="0"/>
        <v>350</v>
      </c>
      <c r="H62" s="154">
        <v>50</v>
      </c>
      <c r="I62" s="153">
        <f t="shared" si="1"/>
        <v>50</v>
      </c>
      <c r="J62" s="155">
        <f t="shared" si="2"/>
        <v>400</v>
      </c>
      <c r="K62" s="228">
        <f t="shared" si="3"/>
        <v>400</v>
      </c>
      <c r="L62" s="8"/>
      <c r="M62" s="234">
        <v>0</v>
      </c>
      <c r="N62" s="234">
        <v>0</v>
      </c>
      <c r="O62" s="8"/>
      <c r="P62" s="229" t="s">
        <v>719</v>
      </c>
      <c r="Q62" s="249"/>
    </row>
    <row r="63" spans="1:17" ht="12.75">
      <c r="A63" s="147">
        <v>51</v>
      </c>
      <c r="B63" s="272" t="s">
        <v>492</v>
      </c>
      <c r="C63" s="227" t="s">
        <v>20</v>
      </c>
      <c r="D63" s="150">
        <v>1</v>
      </c>
      <c r="E63" s="150">
        <v>5</v>
      </c>
      <c r="F63" s="152">
        <v>15</v>
      </c>
      <c r="G63" s="153">
        <f t="shared" si="0"/>
        <v>75</v>
      </c>
      <c r="H63" s="154">
        <v>5</v>
      </c>
      <c r="I63" s="153">
        <f t="shared" si="1"/>
        <v>25</v>
      </c>
      <c r="J63" s="155">
        <f t="shared" si="2"/>
        <v>100</v>
      </c>
      <c r="K63" s="228">
        <f t="shared" si="3"/>
        <v>20</v>
      </c>
      <c r="L63" s="8"/>
      <c r="M63" s="234">
        <v>0</v>
      </c>
      <c r="N63" s="234">
        <v>0</v>
      </c>
      <c r="O63" s="8"/>
      <c r="P63" s="229" t="s">
        <v>695</v>
      </c>
      <c r="Q63" s="249"/>
    </row>
    <row r="64" spans="1:17" ht="12.75">
      <c r="A64" s="147">
        <v>52</v>
      </c>
      <c r="B64" s="272" t="s">
        <v>493</v>
      </c>
      <c r="C64" s="227" t="s">
        <v>20</v>
      </c>
      <c r="D64" s="150">
        <v>1</v>
      </c>
      <c r="E64" s="150">
        <v>1</v>
      </c>
      <c r="F64" s="152">
        <v>25</v>
      </c>
      <c r="G64" s="153">
        <f t="shared" si="0"/>
        <v>25</v>
      </c>
      <c r="H64" s="154">
        <v>5</v>
      </c>
      <c r="I64" s="153">
        <f t="shared" si="1"/>
        <v>5</v>
      </c>
      <c r="J64" s="155">
        <f t="shared" si="2"/>
        <v>30</v>
      </c>
      <c r="K64" s="228">
        <f t="shared" si="3"/>
        <v>30</v>
      </c>
      <c r="L64" s="8"/>
      <c r="M64" s="234">
        <v>0</v>
      </c>
      <c r="N64" s="234">
        <v>0</v>
      </c>
      <c r="O64" s="8"/>
      <c r="P64" s="229"/>
      <c r="Q64" s="249"/>
    </row>
    <row r="65" spans="1:17" ht="12.75">
      <c r="A65" s="147">
        <v>53</v>
      </c>
      <c r="B65" s="272" t="s">
        <v>494</v>
      </c>
      <c r="C65" s="227" t="s">
        <v>442</v>
      </c>
      <c r="D65" s="150">
        <v>1</v>
      </c>
      <c r="E65" s="150">
        <v>1</v>
      </c>
      <c r="F65" s="152">
        <v>650</v>
      </c>
      <c r="G65" s="153">
        <f t="shared" si="0"/>
        <v>650</v>
      </c>
      <c r="H65" s="154">
        <v>100</v>
      </c>
      <c r="I65" s="153">
        <f t="shared" si="1"/>
        <v>100</v>
      </c>
      <c r="J65" s="155">
        <f t="shared" si="2"/>
        <v>750</v>
      </c>
      <c r="K65" s="228">
        <f t="shared" si="3"/>
        <v>750</v>
      </c>
      <c r="L65" s="8"/>
      <c r="M65" s="234">
        <v>0</v>
      </c>
      <c r="N65" s="234">
        <v>0</v>
      </c>
      <c r="O65" s="8"/>
      <c r="P65" s="229"/>
      <c r="Q65" s="249"/>
    </row>
    <row r="66" spans="1:17" ht="12.75">
      <c r="A66" s="147">
        <v>54</v>
      </c>
      <c r="B66" s="272" t="s">
        <v>495</v>
      </c>
      <c r="C66" s="227" t="s">
        <v>442</v>
      </c>
      <c r="D66" s="150">
        <v>1</v>
      </c>
      <c r="E66" s="150">
        <v>1</v>
      </c>
      <c r="F66" s="152">
        <v>150</v>
      </c>
      <c r="G66" s="153">
        <f t="shared" si="0"/>
        <v>150</v>
      </c>
      <c r="H66" s="154">
        <v>30</v>
      </c>
      <c r="I66" s="153">
        <f t="shared" si="1"/>
        <v>30</v>
      </c>
      <c r="J66" s="155">
        <f t="shared" si="2"/>
        <v>180</v>
      </c>
      <c r="K66" s="228">
        <f t="shared" si="3"/>
        <v>180</v>
      </c>
      <c r="L66" s="8"/>
      <c r="M66" s="234">
        <v>0</v>
      </c>
      <c r="N66" s="234">
        <v>0</v>
      </c>
      <c r="O66" s="8"/>
      <c r="P66" s="229"/>
      <c r="Q66" s="249"/>
    </row>
    <row r="67" spans="1:17" ht="25.5">
      <c r="A67" s="147">
        <v>55</v>
      </c>
      <c r="B67" s="272" t="s">
        <v>496</v>
      </c>
      <c r="C67" s="227" t="s">
        <v>442</v>
      </c>
      <c r="D67" s="150">
        <v>1</v>
      </c>
      <c r="E67" s="150">
        <v>1</v>
      </c>
      <c r="F67" s="152">
        <v>25</v>
      </c>
      <c r="G67" s="153">
        <f t="shared" si="0"/>
        <v>25</v>
      </c>
      <c r="H67" s="154">
        <v>10</v>
      </c>
      <c r="I67" s="153">
        <f t="shared" si="1"/>
        <v>10</v>
      </c>
      <c r="J67" s="155">
        <f t="shared" si="2"/>
        <v>35</v>
      </c>
      <c r="K67" s="228">
        <f t="shared" si="3"/>
        <v>35</v>
      </c>
      <c r="L67" s="8"/>
      <c r="M67" s="234">
        <v>0</v>
      </c>
      <c r="N67" s="234">
        <v>0</v>
      </c>
      <c r="O67" s="8"/>
      <c r="P67" s="229"/>
      <c r="Q67" s="249"/>
    </row>
    <row r="68" spans="1:17" ht="12.75">
      <c r="A68" s="147">
        <v>56</v>
      </c>
      <c r="B68" s="272" t="s">
        <v>497</v>
      </c>
      <c r="C68" s="227" t="s">
        <v>442</v>
      </c>
      <c r="D68" s="150">
        <v>1</v>
      </c>
      <c r="E68" s="150">
        <v>5</v>
      </c>
      <c r="F68" s="152">
        <v>5</v>
      </c>
      <c r="G68" s="153">
        <f t="shared" si="0"/>
        <v>25</v>
      </c>
      <c r="H68" s="154">
        <v>2</v>
      </c>
      <c r="I68" s="153">
        <f t="shared" si="1"/>
        <v>10</v>
      </c>
      <c r="J68" s="155">
        <f t="shared" si="2"/>
        <v>35</v>
      </c>
      <c r="K68" s="228">
        <f t="shared" si="3"/>
        <v>7</v>
      </c>
      <c r="L68" s="8"/>
      <c r="M68" s="234">
        <v>0</v>
      </c>
      <c r="N68" s="234">
        <v>0</v>
      </c>
      <c r="O68" s="8"/>
      <c r="P68" s="229" t="s">
        <v>720</v>
      </c>
      <c r="Q68" s="249"/>
    </row>
    <row r="69" spans="1:17" ht="12.75">
      <c r="A69" s="147">
        <v>57</v>
      </c>
      <c r="B69" s="272" t="s">
        <v>490</v>
      </c>
      <c r="C69" s="227" t="s">
        <v>20</v>
      </c>
      <c r="D69" s="150">
        <v>1</v>
      </c>
      <c r="E69" s="150">
        <v>5</v>
      </c>
      <c r="F69" s="152">
        <v>65</v>
      </c>
      <c r="G69" s="153">
        <f t="shared" si="0"/>
        <v>325</v>
      </c>
      <c r="H69" s="154">
        <v>15</v>
      </c>
      <c r="I69" s="153">
        <f t="shared" si="1"/>
        <v>75</v>
      </c>
      <c r="J69" s="155">
        <f t="shared" si="2"/>
        <v>400</v>
      </c>
      <c r="K69" s="228">
        <f t="shared" si="3"/>
        <v>80</v>
      </c>
      <c r="L69" s="8"/>
      <c r="M69" s="234">
        <v>0</v>
      </c>
      <c r="N69" s="234">
        <v>0</v>
      </c>
      <c r="O69" s="8"/>
      <c r="P69" s="229" t="s">
        <v>695</v>
      </c>
      <c r="Q69" s="249"/>
    </row>
    <row r="70" spans="1:17" ht="12.75">
      <c r="A70" s="147">
        <v>58</v>
      </c>
      <c r="B70" s="272" t="s">
        <v>453</v>
      </c>
      <c r="C70" s="240" t="s">
        <v>310</v>
      </c>
      <c r="D70" s="160">
        <v>1</v>
      </c>
      <c r="E70" s="160">
        <v>25</v>
      </c>
      <c r="F70" s="152">
        <v>3.5</v>
      </c>
      <c r="G70" s="153">
        <f t="shared" si="0"/>
        <v>87.5</v>
      </c>
      <c r="H70" s="154">
        <v>2</v>
      </c>
      <c r="I70" s="153">
        <f t="shared" si="1"/>
        <v>50</v>
      </c>
      <c r="J70" s="155">
        <f t="shared" si="2"/>
        <v>137.5</v>
      </c>
      <c r="K70" s="228">
        <f t="shared" si="3"/>
        <v>5.5</v>
      </c>
      <c r="L70" s="8"/>
      <c r="M70" s="159">
        <v>0</v>
      </c>
      <c r="N70" s="159">
        <v>0</v>
      </c>
      <c r="O70" s="8"/>
      <c r="P70" s="229" t="s">
        <v>716</v>
      </c>
      <c r="Q70" s="249"/>
    </row>
    <row r="71" spans="1:17" ht="12.75">
      <c r="A71" s="147">
        <v>59</v>
      </c>
      <c r="B71" s="272" t="s">
        <v>498</v>
      </c>
      <c r="C71" s="240" t="s">
        <v>442</v>
      </c>
      <c r="D71" s="160">
        <v>1</v>
      </c>
      <c r="E71" s="160">
        <v>1</v>
      </c>
      <c r="F71" s="152">
        <v>250</v>
      </c>
      <c r="G71" s="153">
        <f t="shared" si="0"/>
        <v>250</v>
      </c>
      <c r="H71" s="154">
        <v>50</v>
      </c>
      <c r="I71" s="153">
        <f t="shared" si="1"/>
        <v>50</v>
      </c>
      <c r="J71" s="155">
        <f t="shared" si="2"/>
        <v>300</v>
      </c>
      <c r="K71" s="228">
        <f t="shared" si="3"/>
        <v>300</v>
      </c>
      <c r="L71" s="8"/>
      <c r="M71" s="159">
        <v>0</v>
      </c>
      <c r="N71" s="159">
        <v>0</v>
      </c>
      <c r="O71" s="8"/>
      <c r="P71" s="229" t="s">
        <v>703</v>
      </c>
      <c r="Q71" s="249"/>
    </row>
    <row r="72" spans="1:17" ht="12.75">
      <c r="A72" s="147">
        <v>60</v>
      </c>
      <c r="B72" s="272" t="s">
        <v>499</v>
      </c>
      <c r="C72" s="240" t="s">
        <v>310</v>
      </c>
      <c r="D72" s="160">
        <v>1</v>
      </c>
      <c r="E72" s="160">
        <v>1</v>
      </c>
      <c r="F72" s="152">
        <v>25</v>
      </c>
      <c r="G72" s="153">
        <f t="shared" si="0"/>
        <v>25</v>
      </c>
      <c r="H72" s="154">
        <v>8</v>
      </c>
      <c r="I72" s="153">
        <f t="shared" si="1"/>
        <v>8</v>
      </c>
      <c r="J72" s="155">
        <f t="shared" si="2"/>
        <v>33</v>
      </c>
      <c r="K72" s="228">
        <f t="shared" si="3"/>
        <v>33</v>
      </c>
      <c r="L72" s="8"/>
      <c r="M72" s="159">
        <v>0</v>
      </c>
      <c r="N72" s="159">
        <v>0</v>
      </c>
      <c r="O72" s="8"/>
      <c r="P72" s="229" t="s">
        <v>700</v>
      </c>
      <c r="Q72" s="249"/>
    </row>
    <row r="73" spans="1:17" ht="12.75">
      <c r="A73" s="147">
        <v>61</v>
      </c>
      <c r="B73" s="272" t="s">
        <v>500</v>
      </c>
      <c r="C73" s="240" t="s">
        <v>20</v>
      </c>
      <c r="D73" s="160">
        <v>1</v>
      </c>
      <c r="E73" s="160">
        <v>1</v>
      </c>
      <c r="F73" s="152">
        <v>25</v>
      </c>
      <c r="G73" s="153">
        <f t="shared" si="0"/>
        <v>25</v>
      </c>
      <c r="H73" s="154">
        <v>5</v>
      </c>
      <c r="I73" s="153">
        <f t="shared" si="1"/>
        <v>5</v>
      </c>
      <c r="J73" s="155">
        <f t="shared" si="2"/>
        <v>30</v>
      </c>
      <c r="K73" s="228">
        <f t="shared" si="3"/>
        <v>30</v>
      </c>
      <c r="L73" s="8"/>
      <c r="M73" s="234">
        <v>0</v>
      </c>
      <c r="N73" s="234">
        <v>0</v>
      </c>
      <c r="O73" s="8"/>
      <c r="P73" s="229" t="s">
        <v>700</v>
      </c>
      <c r="Q73" s="249"/>
    </row>
    <row r="74" spans="1:17" ht="12.75">
      <c r="A74" s="147">
        <v>62</v>
      </c>
      <c r="B74" s="272" t="s">
        <v>501</v>
      </c>
      <c r="C74" s="240" t="s">
        <v>20</v>
      </c>
      <c r="D74" s="160">
        <v>1</v>
      </c>
      <c r="E74" s="160">
        <v>1</v>
      </c>
      <c r="F74" s="152">
        <v>25</v>
      </c>
      <c r="G74" s="153">
        <f t="shared" si="0"/>
        <v>25</v>
      </c>
      <c r="H74" s="154">
        <v>5</v>
      </c>
      <c r="I74" s="153">
        <f t="shared" si="1"/>
        <v>5</v>
      </c>
      <c r="J74" s="155">
        <f t="shared" si="2"/>
        <v>30</v>
      </c>
      <c r="K74" s="228">
        <f t="shared" si="3"/>
        <v>30</v>
      </c>
      <c r="L74" s="8"/>
      <c r="M74" s="159">
        <v>0</v>
      </c>
      <c r="N74" s="159">
        <v>0</v>
      </c>
      <c r="O74" s="8"/>
      <c r="P74" s="229" t="s">
        <v>700</v>
      </c>
      <c r="Q74" s="249"/>
    </row>
    <row r="75" spans="1:17" ht="12.75">
      <c r="A75" s="147">
        <v>63</v>
      </c>
      <c r="B75" s="272" t="s">
        <v>502</v>
      </c>
      <c r="C75" s="240" t="s">
        <v>20</v>
      </c>
      <c r="D75" s="160">
        <v>1</v>
      </c>
      <c r="E75" s="160">
        <v>1</v>
      </c>
      <c r="F75" s="152">
        <v>5</v>
      </c>
      <c r="G75" s="153">
        <f t="shared" si="0"/>
        <v>5</v>
      </c>
      <c r="H75" s="154">
        <v>3</v>
      </c>
      <c r="I75" s="153">
        <f t="shared" si="1"/>
        <v>3</v>
      </c>
      <c r="J75" s="155">
        <f t="shared" si="2"/>
        <v>8</v>
      </c>
      <c r="K75" s="228">
        <f t="shared" si="3"/>
        <v>8</v>
      </c>
      <c r="L75" s="8"/>
      <c r="M75" s="159">
        <v>0</v>
      </c>
      <c r="N75" s="159">
        <v>0</v>
      </c>
      <c r="O75" s="8"/>
      <c r="P75" s="229" t="s">
        <v>700</v>
      </c>
      <c r="Q75" s="249"/>
    </row>
    <row r="76" spans="1:17" ht="12.75">
      <c r="A76" s="147">
        <v>64</v>
      </c>
      <c r="B76" s="272" t="s">
        <v>447</v>
      </c>
      <c r="C76" s="240" t="s">
        <v>310</v>
      </c>
      <c r="D76" s="160">
        <v>1</v>
      </c>
      <c r="E76" s="160">
        <v>6</v>
      </c>
      <c r="F76" s="152">
        <v>55</v>
      </c>
      <c r="G76" s="153">
        <f t="shared" si="0"/>
        <v>330</v>
      </c>
      <c r="H76" s="242">
        <v>15</v>
      </c>
      <c r="I76" s="153">
        <f t="shared" si="1"/>
        <v>90</v>
      </c>
      <c r="J76" s="155">
        <f t="shared" si="2"/>
        <v>420</v>
      </c>
      <c r="K76" s="228">
        <f t="shared" si="3"/>
        <v>70</v>
      </c>
      <c r="L76" s="8"/>
      <c r="M76" s="159">
        <v>0</v>
      </c>
      <c r="N76" s="159">
        <v>0</v>
      </c>
      <c r="O76" s="8"/>
      <c r="P76" s="229" t="s">
        <v>716</v>
      </c>
      <c r="Q76" s="249"/>
    </row>
    <row r="77" spans="1:17" ht="12.75">
      <c r="A77" s="147">
        <v>65</v>
      </c>
      <c r="B77" s="272" t="s">
        <v>449</v>
      </c>
      <c r="C77" s="240" t="s">
        <v>310</v>
      </c>
      <c r="D77" s="160">
        <v>1</v>
      </c>
      <c r="E77" s="160">
        <v>20</v>
      </c>
      <c r="F77" s="239">
        <v>35</v>
      </c>
      <c r="G77" s="153">
        <f t="shared" si="0"/>
        <v>700</v>
      </c>
      <c r="H77" s="242">
        <v>10</v>
      </c>
      <c r="I77" s="153">
        <f t="shared" si="1"/>
        <v>200</v>
      </c>
      <c r="J77" s="155">
        <f t="shared" si="2"/>
        <v>900</v>
      </c>
      <c r="K77" s="228">
        <f t="shared" si="3"/>
        <v>45</v>
      </c>
      <c r="L77" s="8"/>
      <c r="M77" s="159">
        <v>0</v>
      </c>
      <c r="N77" s="159">
        <v>0</v>
      </c>
      <c r="O77" s="8"/>
      <c r="P77" s="229" t="s">
        <v>716</v>
      </c>
      <c r="Q77" s="249"/>
    </row>
    <row r="78" spans="1:17" ht="12.75">
      <c r="A78" s="147">
        <v>66</v>
      </c>
      <c r="B78" s="272" t="s">
        <v>479</v>
      </c>
      <c r="C78" s="240" t="s">
        <v>20</v>
      </c>
      <c r="D78" s="160">
        <v>1</v>
      </c>
      <c r="E78" s="160">
        <v>3</v>
      </c>
      <c r="F78" s="239">
        <v>35</v>
      </c>
      <c r="G78" s="153">
        <f t="shared" si="0"/>
        <v>105</v>
      </c>
      <c r="H78" s="154">
        <v>11</v>
      </c>
      <c r="I78" s="153">
        <f t="shared" si="1"/>
        <v>33</v>
      </c>
      <c r="J78" s="155">
        <f t="shared" si="2"/>
        <v>138</v>
      </c>
      <c r="K78" s="228">
        <f t="shared" si="3"/>
        <v>46</v>
      </c>
      <c r="L78" s="8"/>
      <c r="M78" s="159">
        <v>0</v>
      </c>
      <c r="N78" s="159">
        <v>0</v>
      </c>
      <c r="O78" s="8"/>
      <c r="P78" s="229" t="s">
        <v>716</v>
      </c>
      <c r="Q78" s="249"/>
    </row>
    <row r="79" spans="1:17" ht="12.75">
      <c r="A79" s="147">
        <v>67</v>
      </c>
      <c r="B79" s="272" t="s">
        <v>481</v>
      </c>
      <c r="C79" s="240" t="s">
        <v>20</v>
      </c>
      <c r="D79" s="160">
        <v>1</v>
      </c>
      <c r="E79" s="160">
        <v>2</v>
      </c>
      <c r="F79" s="152">
        <v>10</v>
      </c>
      <c r="G79" s="153">
        <f t="shared" si="0"/>
        <v>20</v>
      </c>
      <c r="H79" s="154">
        <v>3.5</v>
      </c>
      <c r="I79" s="153">
        <f t="shared" si="1"/>
        <v>7</v>
      </c>
      <c r="J79" s="155">
        <f t="shared" si="2"/>
        <v>27</v>
      </c>
      <c r="K79" s="228">
        <f t="shared" si="3"/>
        <v>13.5</v>
      </c>
      <c r="L79" s="8"/>
      <c r="M79" s="159">
        <v>0</v>
      </c>
      <c r="N79" s="159">
        <v>0</v>
      </c>
      <c r="O79" s="8"/>
      <c r="P79" s="229" t="s">
        <v>716</v>
      </c>
      <c r="Q79" s="249"/>
    </row>
    <row r="80" spans="1:17" ht="12.75">
      <c r="A80" s="147">
        <v>68</v>
      </c>
      <c r="B80" s="272" t="s">
        <v>483</v>
      </c>
      <c r="C80" s="240" t="s">
        <v>20</v>
      </c>
      <c r="D80" s="160">
        <v>1</v>
      </c>
      <c r="E80" s="160">
        <v>4</v>
      </c>
      <c r="F80" s="152">
        <v>35</v>
      </c>
      <c r="G80" s="153">
        <f t="shared" si="0"/>
        <v>140</v>
      </c>
      <c r="H80" s="154">
        <v>10</v>
      </c>
      <c r="I80" s="153">
        <f t="shared" si="1"/>
        <v>40</v>
      </c>
      <c r="J80" s="155">
        <f t="shared" si="2"/>
        <v>180</v>
      </c>
      <c r="K80" s="228">
        <f t="shared" si="3"/>
        <v>45</v>
      </c>
      <c r="L80" s="8"/>
      <c r="M80" s="159">
        <v>0</v>
      </c>
      <c r="N80" s="159">
        <v>0</v>
      </c>
      <c r="O80" s="8"/>
      <c r="P80" s="229"/>
      <c r="Q80" s="249"/>
    </row>
    <row r="81" spans="1:17" ht="12.75">
      <c r="A81" s="147">
        <v>69</v>
      </c>
      <c r="B81" s="272" t="s">
        <v>484</v>
      </c>
      <c r="C81" s="240" t="s">
        <v>20</v>
      </c>
      <c r="D81" s="160">
        <v>1</v>
      </c>
      <c r="E81" s="160">
        <v>2</v>
      </c>
      <c r="F81" s="152">
        <v>25</v>
      </c>
      <c r="G81" s="153">
        <f t="shared" si="0"/>
        <v>50</v>
      </c>
      <c r="H81" s="154">
        <v>8</v>
      </c>
      <c r="I81" s="153">
        <f t="shared" si="1"/>
        <v>16</v>
      </c>
      <c r="J81" s="155">
        <f t="shared" si="2"/>
        <v>66</v>
      </c>
      <c r="K81" s="228">
        <f t="shared" si="3"/>
        <v>33</v>
      </c>
      <c r="L81" s="8"/>
      <c r="M81" s="159">
        <v>0</v>
      </c>
      <c r="N81" s="159">
        <v>0</v>
      </c>
      <c r="O81" s="8"/>
      <c r="P81" s="229"/>
      <c r="Q81" s="249"/>
    </row>
    <row r="82" spans="1:17" ht="12.75">
      <c r="A82" s="147">
        <v>70</v>
      </c>
      <c r="B82" s="272" t="s">
        <v>485</v>
      </c>
      <c r="C82" s="240" t="s">
        <v>20</v>
      </c>
      <c r="D82" s="160">
        <v>1</v>
      </c>
      <c r="E82" s="160">
        <v>2</v>
      </c>
      <c r="F82" s="152">
        <v>20</v>
      </c>
      <c r="G82" s="153">
        <f t="shared" si="0"/>
        <v>40</v>
      </c>
      <c r="H82" s="154">
        <v>13</v>
      </c>
      <c r="I82" s="153">
        <f t="shared" si="1"/>
        <v>26</v>
      </c>
      <c r="J82" s="155">
        <f t="shared" si="2"/>
        <v>66</v>
      </c>
      <c r="K82" s="228">
        <f t="shared" si="3"/>
        <v>33</v>
      </c>
      <c r="L82" s="8"/>
      <c r="M82" s="159">
        <v>0</v>
      </c>
      <c r="N82" s="159">
        <v>0</v>
      </c>
      <c r="O82" s="8"/>
      <c r="P82" s="229"/>
      <c r="Q82" s="249"/>
    </row>
    <row r="83" spans="1:17" ht="12.75">
      <c r="A83" s="147">
        <v>71</v>
      </c>
      <c r="B83" s="272" t="s">
        <v>486</v>
      </c>
      <c r="C83" s="240" t="s">
        <v>20</v>
      </c>
      <c r="D83" s="160">
        <v>1</v>
      </c>
      <c r="E83" s="160">
        <v>4</v>
      </c>
      <c r="F83" s="152">
        <v>18</v>
      </c>
      <c r="G83" s="153">
        <f t="shared" si="0"/>
        <v>72</v>
      </c>
      <c r="H83" s="154">
        <v>11</v>
      </c>
      <c r="I83" s="153">
        <f t="shared" si="1"/>
        <v>44</v>
      </c>
      <c r="J83" s="155">
        <f t="shared" si="2"/>
        <v>116</v>
      </c>
      <c r="K83" s="228">
        <f t="shared" si="3"/>
        <v>29</v>
      </c>
      <c r="L83" s="8"/>
      <c r="M83" s="159">
        <v>0</v>
      </c>
      <c r="N83" s="159">
        <v>0</v>
      </c>
      <c r="O83" s="8"/>
      <c r="P83" s="229"/>
      <c r="Q83" s="249"/>
    </row>
    <row r="84" spans="1:17" ht="12.75">
      <c r="A84" s="147">
        <v>72</v>
      </c>
      <c r="B84" s="272" t="s">
        <v>503</v>
      </c>
      <c r="C84" s="240" t="s">
        <v>442</v>
      </c>
      <c r="D84" s="160">
        <v>1</v>
      </c>
      <c r="E84" s="160">
        <v>2</v>
      </c>
      <c r="F84" s="152">
        <v>16</v>
      </c>
      <c r="G84" s="153">
        <f t="shared" si="0"/>
        <v>32</v>
      </c>
      <c r="H84" s="154">
        <v>10</v>
      </c>
      <c r="I84" s="153">
        <f t="shared" si="1"/>
        <v>20</v>
      </c>
      <c r="J84" s="155">
        <f t="shared" si="2"/>
        <v>52</v>
      </c>
      <c r="K84" s="228">
        <f t="shared" si="3"/>
        <v>26</v>
      </c>
      <c r="L84" s="8"/>
      <c r="M84" s="159">
        <v>0</v>
      </c>
      <c r="N84" s="159">
        <v>0</v>
      </c>
      <c r="O84" s="8"/>
      <c r="P84" s="229"/>
      <c r="Q84" s="249"/>
    </row>
    <row r="85" spans="1:17" ht="12.75">
      <c r="A85" s="147"/>
      <c r="B85" s="316" t="s">
        <v>504</v>
      </c>
      <c r="C85" s="227"/>
      <c r="D85" s="150"/>
      <c r="E85" s="150"/>
      <c r="F85" s="152"/>
      <c r="G85" s="153"/>
      <c r="H85" s="154"/>
      <c r="I85" s="153"/>
      <c r="J85" s="155"/>
      <c r="K85" s="228"/>
      <c r="L85" s="8"/>
      <c r="M85" s="159">
        <v>0</v>
      </c>
      <c r="N85" s="159">
        <v>0</v>
      </c>
      <c r="O85" s="8"/>
      <c r="P85" s="229"/>
      <c r="Q85" s="229"/>
    </row>
    <row r="86" spans="1:17" ht="12.75">
      <c r="A86" s="147">
        <v>1</v>
      </c>
      <c r="B86" s="272" t="s">
        <v>447</v>
      </c>
      <c r="C86" s="240" t="s">
        <v>310</v>
      </c>
      <c r="D86" s="160">
        <v>1</v>
      </c>
      <c r="E86" s="160">
        <v>1</v>
      </c>
      <c r="F86" s="239">
        <v>55</v>
      </c>
      <c r="G86" s="153">
        <f t="shared" ref="G86:G138" si="5">F86*E86</f>
        <v>55</v>
      </c>
      <c r="H86" s="154">
        <v>15</v>
      </c>
      <c r="I86" s="153">
        <f t="shared" ref="I86:I138" si="6">H86*E86</f>
        <v>15</v>
      </c>
      <c r="J86" s="155">
        <f t="shared" ref="J86:J138" si="7">G86+I86</f>
        <v>70</v>
      </c>
      <c r="K86" s="228">
        <f t="shared" ref="K86:K138" si="8">J86/E86</f>
        <v>70</v>
      </c>
      <c r="L86" s="8"/>
      <c r="M86" s="234">
        <v>0</v>
      </c>
      <c r="N86" s="234">
        <v>0</v>
      </c>
      <c r="O86" s="8"/>
      <c r="P86" s="229" t="s">
        <v>716</v>
      </c>
      <c r="Q86" s="249"/>
    </row>
    <row r="87" spans="1:17" ht="12.75">
      <c r="A87" s="147">
        <v>2</v>
      </c>
      <c r="B87" s="272" t="s">
        <v>449</v>
      </c>
      <c r="C87" s="240" t="s">
        <v>310</v>
      </c>
      <c r="D87" s="160">
        <v>1</v>
      </c>
      <c r="E87" s="160">
        <v>1</v>
      </c>
      <c r="F87" s="239">
        <v>35</v>
      </c>
      <c r="G87" s="153">
        <f t="shared" si="5"/>
        <v>35</v>
      </c>
      <c r="H87" s="154">
        <v>11</v>
      </c>
      <c r="I87" s="153">
        <f t="shared" si="6"/>
        <v>11</v>
      </c>
      <c r="J87" s="155">
        <f t="shared" si="7"/>
        <v>46</v>
      </c>
      <c r="K87" s="228">
        <f t="shared" si="8"/>
        <v>46</v>
      </c>
      <c r="L87" s="8"/>
      <c r="M87" s="234">
        <v>0</v>
      </c>
      <c r="N87" s="234">
        <v>0</v>
      </c>
      <c r="O87" s="8"/>
      <c r="P87" s="229" t="s">
        <v>716</v>
      </c>
      <c r="Q87" s="249"/>
    </row>
    <row r="88" spans="1:17" ht="12.75">
      <c r="A88" s="147">
        <v>3</v>
      </c>
      <c r="B88" s="272" t="s">
        <v>450</v>
      </c>
      <c r="C88" s="240" t="s">
        <v>310</v>
      </c>
      <c r="D88" s="160">
        <v>1</v>
      </c>
      <c r="E88" s="160">
        <v>1</v>
      </c>
      <c r="F88" s="152">
        <v>25</v>
      </c>
      <c r="G88" s="153">
        <f t="shared" si="5"/>
        <v>25</v>
      </c>
      <c r="H88" s="154">
        <v>10</v>
      </c>
      <c r="I88" s="153">
        <f t="shared" si="6"/>
        <v>10</v>
      </c>
      <c r="J88" s="155">
        <f t="shared" si="7"/>
        <v>35</v>
      </c>
      <c r="K88" s="228">
        <f t="shared" si="8"/>
        <v>35</v>
      </c>
      <c r="L88" s="8"/>
      <c r="M88" s="234">
        <v>0</v>
      </c>
      <c r="N88" s="234">
        <v>0</v>
      </c>
      <c r="O88" s="8"/>
      <c r="P88" s="229" t="s">
        <v>716</v>
      </c>
      <c r="Q88" s="249"/>
    </row>
    <row r="89" spans="1:17" ht="12.75">
      <c r="A89" s="147">
        <v>4</v>
      </c>
      <c r="B89" s="272" t="s">
        <v>505</v>
      </c>
      <c r="C89" s="240" t="s">
        <v>310</v>
      </c>
      <c r="D89" s="160">
        <v>1</v>
      </c>
      <c r="E89" s="160">
        <v>1</v>
      </c>
      <c r="F89" s="152">
        <v>17</v>
      </c>
      <c r="G89" s="153">
        <f t="shared" si="5"/>
        <v>17</v>
      </c>
      <c r="H89" s="154">
        <v>8</v>
      </c>
      <c r="I89" s="153">
        <f t="shared" si="6"/>
        <v>8</v>
      </c>
      <c r="J89" s="155">
        <f t="shared" si="7"/>
        <v>25</v>
      </c>
      <c r="K89" s="228">
        <f t="shared" si="8"/>
        <v>25</v>
      </c>
      <c r="L89" s="8"/>
      <c r="M89" s="234">
        <v>0</v>
      </c>
      <c r="N89" s="234">
        <v>0</v>
      </c>
      <c r="O89" s="8"/>
      <c r="P89" s="229" t="s">
        <v>716</v>
      </c>
      <c r="Q89" s="249"/>
    </row>
    <row r="90" spans="1:17" ht="12.75">
      <c r="A90" s="147">
        <v>5</v>
      </c>
      <c r="B90" s="272" t="s">
        <v>451</v>
      </c>
      <c r="C90" s="240" t="s">
        <v>310</v>
      </c>
      <c r="D90" s="160">
        <v>1</v>
      </c>
      <c r="E90" s="160">
        <v>1</v>
      </c>
      <c r="F90" s="152">
        <v>16</v>
      </c>
      <c r="G90" s="153">
        <f t="shared" si="5"/>
        <v>16</v>
      </c>
      <c r="H90" s="154">
        <v>7</v>
      </c>
      <c r="I90" s="153">
        <f t="shared" si="6"/>
        <v>7</v>
      </c>
      <c r="J90" s="155">
        <f t="shared" si="7"/>
        <v>23</v>
      </c>
      <c r="K90" s="228">
        <f t="shared" si="8"/>
        <v>23</v>
      </c>
      <c r="L90" s="8"/>
      <c r="M90" s="234">
        <v>0</v>
      </c>
      <c r="N90" s="234">
        <v>0</v>
      </c>
      <c r="O90" s="8"/>
      <c r="P90" s="229" t="s">
        <v>716</v>
      </c>
      <c r="Q90" s="249"/>
    </row>
    <row r="91" spans="1:17" ht="12.75">
      <c r="A91" s="147">
        <v>6</v>
      </c>
      <c r="B91" s="272" t="s">
        <v>506</v>
      </c>
      <c r="C91" s="240" t="s">
        <v>310</v>
      </c>
      <c r="D91" s="160">
        <v>1</v>
      </c>
      <c r="E91" s="160">
        <v>1</v>
      </c>
      <c r="F91" s="152">
        <v>13</v>
      </c>
      <c r="G91" s="153">
        <f t="shared" si="5"/>
        <v>13</v>
      </c>
      <c r="H91" s="154">
        <v>6</v>
      </c>
      <c r="I91" s="153">
        <f t="shared" si="6"/>
        <v>6</v>
      </c>
      <c r="J91" s="155">
        <f t="shared" si="7"/>
        <v>19</v>
      </c>
      <c r="K91" s="228">
        <f t="shared" si="8"/>
        <v>19</v>
      </c>
      <c r="L91" s="8"/>
      <c r="M91" s="234">
        <v>0</v>
      </c>
      <c r="N91" s="234">
        <v>0</v>
      </c>
      <c r="O91" s="8"/>
      <c r="P91" s="229" t="s">
        <v>716</v>
      </c>
      <c r="Q91" s="249"/>
    </row>
    <row r="92" spans="1:17" ht="12.75">
      <c r="A92" s="147">
        <v>7</v>
      </c>
      <c r="B92" s="272" t="s">
        <v>507</v>
      </c>
      <c r="C92" s="240" t="s">
        <v>310</v>
      </c>
      <c r="D92" s="160">
        <v>1</v>
      </c>
      <c r="E92" s="160">
        <v>1</v>
      </c>
      <c r="F92" s="152">
        <v>10</v>
      </c>
      <c r="G92" s="153">
        <f t="shared" si="5"/>
        <v>10</v>
      </c>
      <c r="H92" s="154">
        <v>5</v>
      </c>
      <c r="I92" s="153">
        <f t="shared" si="6"/>
        <v>5</v>
      </c>
      <c r="J92" s="155">
        <f t="shared" si="7"/>
        <v>15</v>
      </c>
      <c r="K92" s="228">
        <f t="shared" si="8"/>
        <v>15</v>
      </c>
      <c r="L92" s="8"/>
      <c r="M92" s="234">
        <v>0</v>
      </c>
      <c r="N92" s="234">
        <v>0</v>
      </c>
      <c r="O92" s="8"/>
      <c r="P92" s="229" t="s">
        <v>716</v>
      </c>
      <c r="Q92" s="249"/>
    </row>
    <row r="93" spans="1:17" ht="12.75">
      <c r="A93" s="147">
        <v>8</v>
      </c>
      <c r="B93" s="272" t="s">
        <v>508</v>
      </c>
      <c r="C93" s="227" t="s">
        <v>20</v>
      </c>
      <c r="D93" s="150">
        <v>1</v>
      </c>
      <c r="E93" s="160">
        <v>1</v>
      </c>
      <c r="F93" s="152">
        <v>25</v>
      </c>
      <c r="G93" s="153">
        <f t="shared" si="5"/>
        <v>25</v>
      </c>
      <c r="H93" s="154">
        <v>10</v>
      </c>
      <c r="I93" s="153">
        <f t="shared" si="6"/>
        <v>10</v>
      </c>
      <c r="J93" s="155">
        <f t="shared" si="7"/>
        <v>35</v>
      </c>
      <c r="K93" s="228">
        <f t="shared" si="8"/>
        <v>35</v>
      </c>
      <c r="L93" s="8"/>
      <c r="M93" s="234">
        <v>0</v>
      </c>
      <c r="N93" s="234">
        <v>0</v>
      </c>
      <c r="O93" s="8"/>
      <c r="P93" s="229"/>
      <c r="Q93" s="249"/>
    </row>
    <row r="94" spans="1:17" ht="12.75">
      <c r="A94" s="147">
        <v>9</v>
      </c>
      <c r="B94" s="272" t="s">
        <v>509</v>
      </c>
      <c r="C94" s="227" t="s">
        <v>20</v>
      </c>
      <c r="D94" s="150">
        <v>1</v>
      </c>
      <c r="E94" s="160">
        <v>1</v>
      </c>
      <c r="F94" s="152">
        <v>25</v>
      </c>
      <c r="G94" s="153">
        <f t="shared" si="5"/>
        <v>25</v>
      </c>
      <c r="H94" s="154">
        <v>10</v>
      </c>
      <c r="I94" s="153">
        <f t="shared" si="6"/>
        <v>10</v>
      </c>
      <c r="J94" s="155">
        <f t="shared" si="7"/>
        <v>35</v>
      </c>
      <c r="K94" s="228">
        <f t="shared" si="8"/>
        <v>35</v>
      </c>
      <c r="L94" s="8"/>
      <c r="M94" s="234">
        <v>0</v>
      </c>
      <c r="N94" s="234">
        <v>0</v>
      </c>
      <c r="O94" s="8"/>
      <c r="P94" s="229"/>
      <c r="Q94" s="249"/>
    </row>
    <row r="95" spans="1:17" ht="12.75">
      <c r="A95" s="147">
        <v>10</v>
      </c>
      <c r="B95" s="272" t="s">
        <v>510</v>
      </c>
      <c r="C95" s="227" t="s">
        <v>20</v>
      </c>
      <c r="D95" s="150">
        <v>1</v>
      </c>
      <c r="E95" s="160">
        <v>1</v>
      </c>
      <c r="F95" s="152">
        <v>28</v>
      </c>
      <c r="G95" s="153">
        <f t="shared" si="5"/>
        <v>28</v>
      </c>
      <c r="H95" s="154">
        <v>10</v>
      </c>
      <c r="I95" s="153">
        <f t="shared" si="6"/>
        <v>10</v>
      </c>
      <c r="J95" s="155">
        <f t="shared" si="7"/>
        <v>38</v>
      </c>
      <c r="K95" s="228">
        <f t="shared" si="8"/>
        <v>38</v>
      </c>
      <c r="L95" s="8"/>
      <c r="M95" s="234">
        <v>0</v>
      </c>
      <c r="N95" s="234">
        <v>0</v>
      </c>
      <c r="O95" s="8"/>
      <c r="P95" s="229"/>
      <c r="Q95" s="249"/>
    </row>
    <row r="96" spans="1:17" ht="12.75">
      <c r="A96" s="147">
        <v>11</v>
      </c>
      <c r="B96" s="272" t="s">
        <v>511</v>
      </c>
      <c r="C96" s="227" t="s">
        <v>20</v>
      </c>
      <c r="D96" s="150">
        <v>1</v>
      </c>
      <c r="E96" s="160">
        <v>1</v>
      </c>
      <c r="F96" s="152">
        <v>15</v>
      </c>
      <c r="G96" s="153">
        <f t="shared" si="5"/>
        <v>15</v>
      </c>
      <c r="H96" s="154">
        <v>3.5</v>
      </c>
      <c r="I96" s="153">
        <f t="shared" si="6"/>
        <v>3.5</v>
      </c>
      <c r="J96" s="155">
        <f t="shared" si="7"/>
        <v>18.5</v>
      </c>
      <c r="K96" s="228">
        <f t="shared" si="8"/>
        <v>18.5</v>
      </c>
      <c r="L96" s="8"/>
      <c r="M96" s="234">
        <v>0</v>
      </c>
      <c r="N96" s="234">
        <v>0</v>
      </c>
      <c r="O96" s="8"/>
      <c r="P96" s="229"/>
      <c r="Q96" s="249"/>
    </row>
    <row r="97" spans="1:17" ht="12.75">
      <c r="A97" s="147">
        <v>12</v>
      </c>
      <c r="B97" s="272" t="s">
        <v>512</v>
      </c>
      <c r="C97" s="227" t="s">
        <v>20</v>
      </c>
      <c r="D97" s="150">
        <v>1</v>
      </c>
      <c r="E97" s="160">
        <v>1</v>
      </c>
      <c r="F97" s="152">
        <v>15</v>
      </c>
      <c r="G97" s="153">
        <f t="shared" si="5"/>
        <v>15</v>
      </c>
      <c r="H97" s="154">
        <v>3.5</v>
      </c>
      <c r="I97" s="153">
        <f t="shared" si="6"/>
        <v>3.5</v>
      </c>
      <c r="J97" s="155">
        <f t="shared" si="7"/>
        <v>18.5</v>
      </c>
      <c r="K97" s="228">
        <f t="shared" si="8"/>
        <v>18.5</v>
      </c>
      <c r="L97" s="8"/>
      <c r="M97" s="234">
        <v>0</v>
      </c>
      <c r="N97" s="234">
        <v>0</v>
      </c>
      <c r="O97" s="8"/>
      <c r="P97" s="229"/>
      <c r="Q97" s="249"/>
    </row>
    <row r="98" spans="1:17" ht="12.75">
      <c r="A98" s="147">
        <v>13</v>
      </c>
      <c r="B98" s="272" t="s">
        <v>513</v>
      </c>
      <c r="C98" s="227" t="s">
        <v>20</v>
      </c>
      <c r="D98" s="150">
        <v>1</v>
      </c>
      <c r="E98" s="160">
        <v>1</v>
      </c>
      <c r="F98" s="152">
        <v>18</v>
      </c>
      <c r="G98" s="153">
        <f t="shared" si="5"/>
        <v>18</v>
      </c>
      <c r="H98" s="154">
        <v>4</v>
      </c>
      <c r="I98" s="153">
        <f t="shared" si="6"/>
        <v>4</v>
      </c>
      <c r="J98" s="155">
        <f t="shared" si="7"/>
        <v>22</v>
      </c>
      <c r="K98" s="228">
        <f t="shared" si="8"/>
        <v>22</v>
      </c>
      <c r="L98" s="8"/>
      <c r="M98" s="234">
        <v>0</v>
      </c>
      <c r="N98" s="234">
        <v>0</v>
      </c>
      <c r="O98" s="8"/>
      <c r="P98" s="229"/>
      <c r="Q98" s="249"/>
    </row>
    <row r="99" spans="1:17" ht="12.75">
      <c r="A99" s="147">
        <v>14</v>
      </c>
      <c r="B99" s="272" t="s">
        <v>514</v>
      </c>
      <c r="C99" s="227" t="s">
        <v>20</v>
      </c>
      <c r="D99" s="150">
        <v>1</v>
      </c>
      <c r="E99" s="160">
        <v>1</v>
      </c>
      <c r="F99" s="152">
        <v>8</v>
      </c>
      <c r="G99" s="153">
        <f t="shared" si="5"/>
        <v>8</v>
      </c>
      <c r="H99" s="154">
        <v>2</v>
      </c>
      <c r="I99" s="153">
        <f t="shared" si="6"/>
        <v>2</v>
      </c>
      <c r="J99" s="155">
        <f t="shared" si="7"/>
        <v>10</v>
      </c>
      <c r="K99" s="228">
        <f t="shared" si="8"/>
        <v>10</v>
      </c>
      <c r="L99" s="8"/>
      <c r="M99" s="234">
        <v>0</v>
      </c>
      <c r="N99" s="234">
        <v>0</v>
      </c>
      <c r="O99" s="8"/>
      <c r="P99" s="229"/>
      <c r="Q99" s="249"/>
    </row>
    <row r="100" spans="1:17" ht="12.75">
      <c r="A100" s="147">
        <v>15</v>
      </c>
      <c r="B100" s="272" t="s">
        <v>515</v>
      </c>
      <c r="C100" s="227" t="s">
        <v>20</v>
      </c>
      <c r="D100" s="150">
        <v>1</v>
      </c>
      <c r="E100" s="160">
        <v>1</v>
      </c>
      <c r="F100" s="152">
        <v>8</v>
      </c>
      <c r="G100" s="153">
        <f t="shared" si="5"/>
        <v>8</v>
      </c>
      <c r="H100" s="154">
        <v>2</v>
      </c>
      <c r="I100" s="153">
        <f t="shared" si="6"/>
        <v>2</v>
      </c>
      <c r="J100" s="155">
        <f t="shared" si="7"/>
        <v>10</v>
      </c>
      <c r="K100" s="228">
        <f t="shared" si="8"/>
        <v>10</v>
      </c>
      <c r="L100" s="8"/>
      <c r="M100" s="234">
        <v>0</v>
      </c>
      <c r="N100" s="234">
        <v>0</v>
      </c>
      <c r="O100" s="8"/>
      <c r="P100" s="229"/>
      <c r="Q100" s="249"/>
    </row>
    <row r="101" spans="1:17" ht="12.75">
      <c r="A101" s="147">
        <v>16</v>
      </c>
      <c r="B101" s="272" t="s">
        <v>516</v>
      </c>
      <c r="C101" s="227" t="s">
        <v>20</v>
      </c>
      <c r="D101" s="150">
        <v>1</v>
      </c>
      <c r="E101" s="160">
        <v>1</v>
      </c>
      <c r="F101" s="152">
        <v>5</v>
      </c>
      <c r="G101" s="153">
        <f t="shared" si="5"/>
        <v>5</v>
      </c>
      <c r="H101" s="154">
        <v>2</v>
      </c>
      <c r="I101" s="153">
        <f t="shared" si="6"/>
        <v>2</v>
      </c>
      <c r="J101" s="155">
        <f t="shared" si="7"/>
        <v>7</v>
      </c>
      <c r="K101" s="228">
        <f t="shared" si="8"/>
        <v>7</v>
      </c>
      <c r="L101" s="8"/>
      <c r="M101" s="234">
        <v>0</v>
      </c>
      <c r="N101" s="234">
        <v>0</v>
      </c>
      <c r="O101" s="8"/>
      <c r="P101" s="229"/>
      <c r="Q101" s="249"/>
    </row>
    <row r="102" spans="1:17" ht="12.75">
      <c r="A102" s="147">
        <v>17</v>
      </c>
      <c r="B102" s="272" t="s">
        <v>517</v>
      </c>
      <c r="C102" s="227" t="s">
        <v>20</v>
      </c>
      <c r="D102" s="150">
        <v>1</v>
      </c>
      <c r="E102" s="160">
        <v>1</v>
      </c>
      <c r="F102" s="152">
        <v>5</v>
      </c>
      <c r="G102" s="153">
        <f t="shared" si="5"/>
        <v>5</v>
      </c>
      <c r="H102" s="154">
        <v>2</v>
      </c>
      <c r="I102" s="153">
        <f t="shared" si="6"/>
        <v>2</v>
      </c>
      <c r="J102" s="155">
        <f t="shared" si="7"/>
        <v>7</v>
      </c>
      <c r="K102" s="228">
        <f t="shared" si="8"/>
        <v>7</v>
      </c>
      <c r="L102" s="8"/>
      <c r="M102" s="234">
        <v>0</v>
      </c>
      <c r="N102" s="234">
        <v>0</v>
      </c>
      <c r="O102" s="8"/>
      <c r="P102" s="229"/>
      <c r="Q102" s="249"/>
    </row>
    <row r="103" spans="1:17" ht="12.75">
      <c r="A103" s="147">
        <v>18</v>
      </c>
      <c r="B103" s="272" t="s">
        <v>518</v>
      </c>
      <c r="C103" s="227" t="s">
        <v>20</v>
      </c>
      <c r="D103" s="150">
        <v>1</v>
      </c>
      <c r="E103" s="160">
        <v>1</v>
      </c>
      <c r="F103" s="152">
        <v>3.5</v>
      </c>
      <c r="G103" s="153">
        <f t="shared" si="5"/>
        <v>3.5</v>
      </c>
      <c r="H103" s="154">
        <v>2</v>
      </c>
      <c r="I103" s="153">
        <f t="shared" si="6"/>
        <v>2</v>
      </c>
      <c r="J103" s="155">
        <f t="shared" si="7"/>
        <v>5.5</v>
      </c>
      <c r="K103" s="228">
        <f t="shared" si="8"/>
        <v>5.5</v>
      </c>
      <c r="L103" s="8"/>
      <c r="M103" s="234">
        <v>0</v>
      </c>
      <c r="N103" s="234">
        <v>0</v>
      </c>
      <c r="O103" s="8"/>
      <c r="P103" s="229"/>
      <c r="Q103" s="249"/>
    </row>
    <row r="104" spans="1:17" ht="12.75">
      <c r="A104" s="147">
        <v>19</v>
      </c>
      <c r="B104" s="272" t="s">
        <v>519</v>
      </c>
      <c r="C104" s="227" t="s">
        <v>20</v>
      </c>
      <c r="D104" s="150">
        <v>1</v>
      </c>
      <c r="E104" s="160">
        <v>1</v>
      </c>
      <c r="F104" s="152">
        <v>3</v>
      </c>
      <c r="G104" s="153">
        <f t="shared" si="5"/>
        <v>3</v>
      </c>
      <c r="H104" s="154">
        <v>1.5</v>
      </c>
      <c r="I104" s="153">
        <f t="shared" si="6"/>
        <v>1.5</v>
      </c>
      <c r="J104" s="155">
        <f t="shared" si="7"/>
        <v>4.5</v>
      </c>
      <c r="K104" s="228">
        <f t="shared" si="8"/>
        <v>4.5</v>
      </c>
      <c r="L104" s="8"/>
      <c r="M104" s="234">
        <v>0</v>
      </c>
      <c r="N104" s="234">
        <v>0</v>
      </c>
      <c r="O104" s="8"/>
      <c r="P104" s="229"/>
      <c r="Q104" s="249"/>
    </row>
    <row r="105" spans="1:17" ht="12.75">
      <c r="A105" s="147">
        <v>20</v>
      </c>
      <c r="B105" s="272" t="s">
        <v>520</v>
      </c>
      <c r="C105" s="227" t="s">
        <v>20</v>
      </c>
      <c r="D105" s="150">
        <v>1</v>
      </c>
      <c r="E105" s="160">
        <v>1</v>
      </c>
      <c r="F105" s="152">
        <v>2.5</v>
      </c>
      <c r="G105" s="153">
        <f t="shared" si="5"/>
        <v>2.5</v>
      </c>
      <c r="H105" s="154">
        <v>1</v>
      </c>
      <c r="I105" s="153">
        <f t="shared" si="6"/>
        <v>1</v>
      </c>
      <c r="J105" s="155">
        <f t="shared" si="7"/>
        <v>3.5</v>
      </c>
      <c r="K105" s="228">
        <f t="shared" si="8"/>
        <v>3.5</v>
      </c>
      <c r="L105" s="8"/>
      <c r="M105" s="234">
        <v>0</v>
      </c>
      <c r="N105" s="234">
        <v>0</v>
      </c>
      <c r="O105" s="8"/>
      <c r="P105" s="229"/>
      <c r="Q105" s="249"/>
    </row>
    <row r="106" spans="1:17" ht="12.75">
      <c r="A106" s="147">
        <v>21</v>
      </c>
      <c r="B106" s="272" t="s">
        <v>521</v>
      </c>
      <c r="C106" s="227" t="s">
        <v>20</v>
      </c>
      <c r="D106" s="150">
        <v>1</v>
      </c>
      <c r="E106" s="160">
        <v>1</v>
      </c>
      <c r="F106" s="152">
        <v>2.5</v>
      </c>
      <c r="G106" s="153">
        <f t="shared" si="5"/>
        <v>2.5</v>
      </c>
      <c r="H106" s="154">
        <v>1</v>
      </c>
      <c r="I106" s="153">
        <f t="shared" si="6"/>
        <v>1</v>
      </c>
      <c r="J106" s="155">
        <f t="shared" si="7"/>
        <v>3.5</v>
      </c>
      <c r="K106" s="228">
        <f t="shared" si="8"/>
        <v>3.5</v>
      </c>
      <c r="L106" s="8"/>
      <c r="M106" s="234">
        <v>0</v>
      </c>
      <c r="N106" s="234">
        <v>0</v>
      </c>
      <c r="O106" s="8"/>
      <c r="P106" s="229"/>
      <c r="Q106" s="249"/>
    </row>
    <row r="107" spans="1:17" ht="12.75">
      <c r="A107" s="147">
        <v>22</v>
      </c>
      <c r="B107" s="272" t="s">
        <v>429</v>
      </c>
      <c r="C107" s="227" t="s">
        <v>20</v>
      </c>
      <c r="D107" s="150">
        <v>1</v>
      </c>
      <c r="E107" s="160">
        <v>1</v>
      </c>
      <c r="F107" s="152">
        <v>15</v>
      </c>
      <c r="G107" s="153">
        <f t="shared" si="5"/>
        <v>15</v>
      </c>
      <c r="H107" s="154">
        <v>3.5</v>
      </c>
      <c r="I107" s="153">
        <f t="shared" si="6"/>
        <v>3.5</v>
      </c>
      <c r="J107" s="155">
        <f t="shared" si="7"/>
        <v>18.5</v>
      </c>
      <c r="K107" s="228">
        <f t="shared" si="8"/>
        <v>18.5</v>
      </c>
      <c r="L107" s="8"/>
      <c r="M107" s="234">
        <v>0</v>
      </c>
      <c r="N107" s="234">
        <v>0</v>
      </c>
      <c r="O107" s="8"/>
      <c r="P107" s="229"/>
      <c r="Q107" s="249"/>
    </row>
    <row r="108" spans="1:17" ht="12.75">
      <c r="A108" s="147">
        <v>23</v>
      </c>
      <c r="B108" s="272" t="s">
        <v>522</v>
      </c>
      <c r="C108" s="227" t="s">
        <v>20</v>
      </c>
      <c r="D108" s="150">
        <v>1</v>
      </c>
      <c r="E108" s="160">
        <v>1</v>
      </c>
      <c r="F108" s="152">
        <v>10</v>
      </c>
      <c r="G108" s="153">
        <f t="shared" si="5"/>
        <v>10</v>
      </c>
      <c r="H108" s="154">
        <v>3</v>
      </c>
      <c r="I108" s="153">
        <f t="shared" si="6"/>
        <v>3</v>
      </c>
      <c r="J108" s="155">
        <f t="shared" si="7"/>
        <v>13</v>
      </c>
      <c r="K108" s="228">
        <f t="shared" si="8"/>
        <v>13</v>
      </c>
      <c r="L108" s="8"/>
      <c r="M108" s="234">
        <v>0</v>
      </c>
      <c r="N108" s="234">
        <v>0</v>
      </c>
      <c r="O108" s="8"/>
      <c r="P108" s="229"/>
      <c r="Q108" s="249"/>
    </row>
    <row r="109" spans="1:17" ht="12.75">
      <c r="A109" s="147">
        <v>24</v>
      </c>
      <c r="B109" s="272" t="s">
        <v>523</v>
      </c>
      <c r="C109" s="227" t="s">
        <v>20</v>
      </c>
      <c r="D109" s="150">
        <v>1</v>
      </c>
      <c r="E109" s="160">
        <v>1</v>
      </c>
      <c r="F109" s="152">
        <v>3.5</v>
      </c>
      <c r="G109" s="153">
        <f t="shared" si="5"/>
        <v>3.5</v>
      </c>
      <c r="H109" s="154">
        <v>2</v>
      </c>
      <c r="I109" s="153">
        <f t="shared" si="6"/>
        <v>2</v>
      </c>
      <c r="J109" s="155">
        <f t="shared" si="7"/>
        <v>5.5</v>
      </c>
      <c r="K109" s="228">
        <f t="shared" si="8"/>
        <v>5.5</v>
      </c>
      <c r="L109" s="8"/>
      <c r="M109" s="234">
        <v>0</v>
      </c>
      <c r="N109" s="234">
        <v>0</v>
      </c>
      <c r="O109" s="8"/>
      <c r="P109" s="229"/>
      <c r="Q109" s="249"/>
    </row>
    <row r="110" spans="1:17" ht="12.75">
      <c r="A110" s="147">
        <v>25</v>
      </c>
      <c r="B110" s="272" t="s">
        <v>524</v>
      </c>
      <c r="C110" s="227" t="s">
        <v>20</v>
      </c>
      <c r="D110" s="150">
        <v>1</v>
      </c>
      <c r="E110" s="160">
        <v>1</v>
      </c>
      <c r="F110" s="152">
        <v>3</v>
      </c>
      <c r="G110" s="153">
        <f t="shared" si="5"/>
        <v>3</v>
      </c>
      <c r="H110" s="154">
        <v>1.5</v>
      </c>
      <c r="I110" s="153">
        <f t="shared" si="6"/>
        <v>1.5</v>
      </c>
      <c r="J110" s="155">
        <f t="shared" si="7"/>
        <v>4.5</v>
      </c>
      <c r="K110" s="228">
        <f t="shared" si="8"/>
        <v>4.5</v>
      </c>
      <c r="L110" s="8"/>
      <c r="M110" s="234">
        <v>0</v>
      </c>
      <c r="N110" s="234">
        <v>0</v>
      </c>
      <c r="O110" s="8"/>
      <c r="P110" s="229"/>
      <c r="Q110" s="249"/>
    </row>
    <row r="111" spans="1:17" ht="12.75">
      <c r="A111" s="147">
        <v>26</v>
      </c>
      <c r="B111" s="272" t="s">
        <v>525</v>
      </c>
      <c r="C111" s="227" t="s">
        <v>20</v>
      </c>
      <c r="D111" s="150">
        <v>1</v>
      </c>
      <c r="E111" s="160">
        <v>1</v>
      </c>
      <c r="F111" s="152">
        <v>3</v>
      </c>
      <c r="G111" s="153">
        <f t="shared" si="5"/>
        <v>3</v>
      </c>
      <c r="H111" s="154">
        <v>1.5</v>
      </c>
      <c r="I111" s="153">
        <f t="shared" si="6"/>
        <v>1.5</v>
      </c>
      <c r="J111" s="155">
        <f t="shared" si="7"/>
        <v>4.5</v>
      </c>
      <c r="K111" s="228">
        <f t="shared" si="8"/>
        <v>4.5</v>
      </c>
      <c r="L111" s="8"/>
      <c r="M111" s="234">
        <v>0</v>
      </c>
      <c r="N111" s="234">
        <v>0</v>
      </c>
      <c r="O111" s="8"/>
      <c r="P111" s="229"/>
      <c r="Q111" s="249"/>
    </row>
    <row r="112" spans="1:17" ht="12.75">
      <c r="A112" s="147">
        <v>27</v>
      </c>
      <c r="B112" s="272" t="s">
        <v>526</v>
      </c>
      <c r="C112" s="227" t="s">
        <v>20</v>
      </c>
      <c r="D112" s="150">
        <v>1</v>
      </c>
      <c r="E112" s="160">
        <v>1</v>
      </c>
      <c r="F112" s="152">
        <v>2.5</v>
      </c>
      <c r="G112" s="153">
        <f t="shared" si="5"/>
        <v>2.5</v>
      </c>
      <c r="H112" s="154">
        <v>1</v>
      </c>
      <c r="I112" s="153">
        <f t="shared" si="6"/>
        <v>1</v>
      </c>
      <c r="J112" s="155">
        <f t="shared" si="7"/>
        <v>3.5</v>
      </c>
      <c r="K112" s="228">
        <f t="shared" si="8"/>
        <v>3.5</v>
      </c>
      <c r="L112" s="8"/>
      <c r="M112" s="234">
        <v>0</v>
      </c>
      <c r="N112" s="234">
        <v>0</v>
      </c>
      <c r="O112" s="8"/>
      <c r="P112" s="229"/>
      <c r="Q112" s="249"/>
    </row>
    <row r="113" spans="1:17">
      <c r="A113" s="147">
        <v>28</v>
      </c>
      <c r="B113" s="272" t="s">
        <v>527</v>
      </c>
      <c r="C113" s="227" t="s">
        <v>20</v>
      </c>
      <c r="D113" s="150">
        <v>1</v>
      </c>
      <c r="E113" s="160">
        <v>1</v>
      </c>
      <c r="F113" s="152">
        <v>2</v>
      </c>
      <c r="G113" s="153">
        <f t="shared" si="5"/>
        <v>2</v>
      </c>
      <c r="H113" s="154">
        <v>1</v>
      </c>
      <c r="I113" s="153">
        <f t="shared" si="6"/>
        <v>1</v>
      </c>
      <c r="J113" s="155">
        <f t="shared" si="7"/>
        <v>3</v>
      </c>
      <c r="K113" s="228">
        <f t="shared" si="8"/>
        <v>3</v>
      </c>
      <c r="M113" s="234">
        <v>0</v>
      </c>
      <c r="N113" s="234">
        <v>0</v>
      </c>
      <c r="P113" s="229"/>
      <c r="Q113" s="249"/>
    </row>
    <row r="114" spans="1:17">
      <c r="A114" s="147">
        <v>29</v>
      </c>
      <c r="B114" s="272" t="s">
        <v>528</v>
      </c>
      <c r="C114" s="227" t="s">
        <v>20</v>
      </c>
      <c r="D114" s="150">
        <v>1</v>
      </c>
      <c r="E114" s="160">
        <v>1</v>
      </c>
      <c r="F114" s="152">
        <v>5</v>
      </c>
      <c r="G114" s="153">
        <f t="shared" si="5"/>
        <v>5</v>
      </c>
      <c r="H114" s="154">
        <v>2</v>
      </c>
      <c r="I114" s="153">
        <f t="shared" si="6"/>
        <v>2</v>
      </c>
      <c r="J114" s="155">
        <f t="shared" si="7"/>
        <v>7</v>
      </c>
      <c r="K114" s="228">
        <f t="shared" si="8"/>
        <v>7</v>
      </c>
      <c r="M114" s="234">
        <v>0</v>
      </c>
      <c r="N114" s="234">
        <v>0</v>
      </c>
      <c r="P114" s="229"/>
      <c r="Q114" s="249"/>
    </row>
    <row r="115" spans="1:17">
      <c r="A115" s="147">
        <v>30</v>
      </c>
      <c r="B115" s="272" t="s">
        <v>529</v>
      </c>
      <c r="C115" s="227" t="s">
        <v>20</v>
      </c>
      <c r="D115" s="160">
        <v>1</v>
      </c>
      <c r="E115" s="160">
        <v>1</v>
      </c>
      <c r="F115" s="152">
        <v>15</v>
      </c>
      <c r="G115" s="153">
        <f t="shared" si="5"/>
        <v>15</v>
      </c>
      <c r="H115" s="154">
        <v>5</v>
      </c>
      <c r="I115" s="153">
        <f t="shared" si="6"/>
        <v>5</v>
      </c>
      <c r="J115" s="155">
        <f t="shared" si="7"/>
        <v>20</v>
      </c>
      <c r="K115" s="228">
        <f t="shared" si="8"/>
        <v>20</v>
      </c>
      <c r="M115" s="234">
        <v>0</v>
      </c>
      <c r="N115" s="234">
        <v>0</v>
      </c>
      <c r="P115" s="229"/>
      <c r="Q115" s="249"/>
    </row>
    <row r="116" spans="1:17">
      <c r="A116" s="147">
        <v>31</v>
      </c>
      <c r="B116" s="272" t="s">
        <v>530</v>
      </c>
      <c r="C116" s="227" t="s">
        <v>20</v>
      </c>
      <c r="D116" s="160">
        <v>1</v>
      </c>
      <c r="E116" s="160">
        <v>1</v>
      </c>
      <c r="F116" s="152">
        <v>10</v>
      </c>
      <c r="G116" s="153">
        <f t="shared" si="5"/>
        <v>10</v>
      </c>
      <c r="H116" s="154">
        <v>3.5</v>
      </c>
      <c r="I116" s="153">
        <f t="shared" si="6"/>
        <v>3.5</v>
      </c>
      <c r="J116" s="155">
        <f t="shared" si="7"/>
        <v>13.5</v>
      </c>
      <c r="K116" s="228">
        <f t="shared" si="8"/>
        <v>13.5</v>
      </c>
      <c r="M116" s="234">
        <v>0</v>
      </c>
      <c r="N116" s="234">
        <v>0</v>
      </c>
      <c r="P116" s="229"/>
      <c r="Q116" s="249"/>
    </row>
    <row r="117" spans="1:17">
      <c r="A117" s="147">
        <v>32</v>
      </c>
      <c r="B117" s="272" t="s">
        <v>531</v>
      </c>
      <c r="C117" s="227" t="s">
        <v>20</v>
      </c>
      <c r="D117" s="160">
        <v>1</v>
      </c>
      <c r="E117" s="160">
        <v>1</v>
      </c>
      <c r="F117" s="152">
        <v>8</v>
      </c>
      <c r="G117" s="153">
        <f t="shared" si="5"/>
        <v>8</v>
      </c>
      <c r="H117" s="154">
        <v>3</v>
      </c>
      <c r="I117" s="153">
        <f t="shared" si="6"/>
        <v>3</v>
      </c>
      <c r="J117" s="155">
        <f t="shared" si="7"/>
        <v>11</v>
      </c>
      <c r="K117" s="228">
        <f t="shared" si="8"/>
        <v>11</v>
      </c>
      <c r="M117" s="234">
        <v>0</v>
      </c>
      <c r="N117" s="234">
        <v>0</v>
      </c>
      <c r="P117" s="229"/>
      <c r="Q117" s="249"/>
    </row>
    <row r="118" spans="1:17">
      <c r="A118" s="147">
        <v>33</v>
      </c>
      <c r="B118" s="272" t="s">
        <v>532</v>
      </c>
      <c r="C118" s="227" t="s">
        <v>20</v>
      </c>
      <c r="D118" s="160">
        <v>1</v>
      </c>
      <c r="E118" s="160">
        <v>1</v>
      </c>
      <c r="F118" s="152">
        <v>5</v>
      </c>
      <c r="G118" s="153">
        <f t="shared" si="5"/>
        <v>5</v>
      </c>
      <c r="H118" s="154">
        <v>2.5</v>
      </c>
      <c r="I118" s="153">
        <f t="shared" si="6"/>
        <v>2.5</v>
      </c>
      <c r="J118" s="155">
        <f t="shared" si="7"/>
        <v>7.5</v>
      </c>
      <c r="K118" s="228">
        <f t="shared" si="8"/>
        <v>7.5</v>
      </c>
      <c r="M118" s="234">
        <v>0</v>
      </c>
      <c r="N118" s="234">
        <v>0</v>
      </c>
      <c r="P118" s="229"/>
      <c r="Q118" s="249"/>
    </row>
    <row r="119" spans="1:17">
      <c r="A119" s="147">
        <v>34</v>
      </c>
      <c r="B119" s="272" t="s">
        <v>533</v>
      </c>
      <c r="C119" s="227" t="s">
        <v>20</v>
      </c>
      <c r="D119" s="160">
        <v>1</v>
      </c>
      <c r="E119" s="160">
        <v>1</v>
      </c>
      <c r="F119" s="152">
        <v>3.5</v>
      </c>
      <c r="G119" s="153">
        <f t="shared" si="5"/>
        <v>3.5</v>
      </c>
      <c r="H119" s="154">
        <v>2</v>
      </c>
      <c r="I119" s="153">
        <f t="shared" si="6"/>
        <v>2</v>
      </c>
      <c r="J119" s="155">
        <f t="shared" si="7"/>
        <v>5.5</v>
      </c>
      <c r="K119" s="228">
        <f t="shared" si="8"/>
        <v>5.5</v>
      </c>
      <c r="M119" s="234">
        <v>0</v>
      </c>
      <c r="N119" s="234">
        <v>0</v>
      </c>
      <c r="P119" s="229"/>
      <c r="Q119" s="249"/>
    </row>
    <row r="120" spans="1:17">
      <c r="A120" s="147">
        <v>35</v>
      </c>
      <c r="B120" s="272" t="s">
        <v>534</v>
      </c>
      <c r="C120" s="227" t="s">
        <v>20</v>
      </c>
      <c r="D120" s="160">
        <v>1</v>
      </c>
      <c r="E120" s="160">
        <v>1</v>
      </c>
      <c r="F120" s="152">
        <v>2.5</v>
      </c>
      <c r="G120" s="153">
        <f t="shared" si="5"/>
        <v>2.5</v>
      </c>
      <c r="H120" s="154">
        <v>1.5</v>
      </c>
      <c r="I120" s="153">
        <f t="shared" si="6"/>
        <v>1.5</v>
      </c>
      <c r="J120" s="155">
        <f t="shared" si="7"/>
        <v>4</v>
      </c>
      <c r="K120" s="228">
        <f t="shared" si="8"/>
        <v>4</v>
      </c>
      <c r="M120" s="234">
        <v>0</v>
      </c>
      <c r="N120" s="234">
        <v>0</v>
      </c>
      <c r="P120" s="229"/>
      <c r="Q120" s="249"/>
    </row>
    <row r="121" spans="1:17">
      <c r="A121" s="147">
        <v>36</v>
      </c>
      <c r="B121" s="272" t="s">
        <v>535</v>
      </c>
      <c r="C121" s="227" t="s">
        <v>20</v>
      </c>
      <c r="D121" s="160">
        <v>1</v>
      </c>
      <c r="E121" s="160">
        <v>1</v>
      </c>
      <c r="F121" s="152">
        <v>12</v>
      </c>
      <c r="G121" s="153">
        <f t="shared" si="5"/>
        <v>12</v>
      </c>
      <c r="H121" s="154">
        <v>3</v>
      </c>
      <c r="I121" s="153">
        <f t="shared" si="6"/>
        <v>3</v>
      </c>
      <c r="J121" s="155">
        <f t="shared" si="7"/>
        <v>15</v>
      </c>
      <c r="K121" s="228">
        <f t="shared" si="8"/>
        <v>15</v>
      </c>
      <c r="M121" s="234">
        <v>0</v>
      </c>
      <c r="N121" s="234">
        <v>0</v>
      </c>
      <c r="P121" s="229"/>
      <c r="Q121" s="249"/>
    </row>
    <row r="122" spans="1:17">
      <c r="A122" s="147">
        <v>37</v>
      </c>
      <c r="B122" s="272" t="s">
        <v>536</v>
      </c>
      <c r="C122" s="227" t="s">
        <v>20</v>
      </c>
      <c r="D122" s="160">
        <v>1</v>
      </c>
      <c r="E122" s="160">
        <v>1</v>
      </c>
      <c r="F122" s="152">
        <v>10</v>
      </c>
      <c r="G122" s="153">
        <f t="shared" si="5"/>
        <v>10</v>
      </c>
      <c r="H122" s="154">
        <v>3</v>
      </c>
      <c r="I122" s="153">
        <f t="shared" si="6"/>
        <v>3</v>
      </c>
      <c r="J122" s="155">
        <f t="shared" si="7"/>
        <v>13</v>
      </c>
      <c r="K122" s="228">
        <f t="shared" si="8"/>
        <v>13</v>
      </c>
      <c r="M122" s="234">
        <v>0</v>
      </c>
      <c r="N122" s="234">
        <v>0</v>
      </c>
      <c r="P122" s="229"/>
      <c r="Q122" s="249"/>
    </row>
    <row r="123" spans="1:17">
      <c r="A123" s="147">
        <v>38</v>
      </c>
      <c r="B123" s="272" t="s">
        <v>537</v>
      </c>
      <c r="C123" s="227" t="s">
        <v>20</v>
      </c>
      <c r="D123" s="160">
        <v>1</v>
      </c>
      <c r="E123" s="160">
        <v>1</v>
      </c>
      <c r="F123" s="152">
        <v>8</v>
      </c>
      <c r="G123" s="153">
        <f t="shared" si="5"/>
        <v>8</v>
      </c>
      <c r="H123" s="154">
        <v>2</v>
      </c>
      <c r="I123" s="153">
        <f t="shared" si="6"/>
        <v>2</v>
      </c>
      <c r="J123" s="155">
        <f t="shared" si="7"/>
        <v>10</v>
      </c>
      <c r="K123" s="228">
        <f t="shared" si="8"/>
        <v>10</v>
      </c>
      <c r="M123" s="234">
        <v>0</v>
      </c>
      <c r="N123" s="234">
        <v>0</v>
      </c>
      <c r="P123" s="229"/>
      <c r="Q123" s="249"/>
    </row>
    <row r="124" spans="1:17">
      <c r="A124" s="147">
        <v>39</v>
      </c>
      <c r="B124" s="272" t="s">
        <v>538</v>
      </c>
      <c r="C124" s="227" t="s">
        <v>20</v>
      </c>
      <c r="D124" s="160">
        <v>1</v>
      </c>
      <c r="E124" s="160">
        <v>1</v>
      </c>
      <c r="F124" s="152">
        <v>6</v>
      </c>
      <c r="G124" s="153">
        <f t="shared" si="5"/>
        <v>6</v>
      </c>
      <c r="H124" s="154">
        <v>1.5</v>
      </c>
      <c r="I124" s="153">
        <f t="shared" si="6"/>
        <v>1.5</v>
      </c>
      <c r="J124" s="155">
        <f t="shared" si="7"/>
        <v>7.5</v>
      </c>
      <c r="K124" s="228">
        <f t="shared" si="8"/>
        <v>7.5</v>
      </c>
      <c r="M124" s="234">
        <v>0</v>
      </c>
      <c r="N124" s="234">
        <v>0</v>
      </c>
      <c r="P124" s="229"/>
      <c r="Q124" s="249"/>
    </row>
    <row r="125" spans="1:17">
      <c r="A125" s="147">
        <v>40</v>
      </c>
      <c r="B125" s="272" t="s">
        <v>539</v>
      </c>
      <c r="C125" s="227" t="s">
        <v>20</v>
      </c>
      <c r="D125" s="160">
        <v>1</v>
      </c>
      <c r="E125" s="160">
        <v>1</v>
      </c>
      <c r="F125" s="152">
        <v>3.5</v>
      </c>
      <c r="G125" s="153">
        <f t="shared" si="5"/>
        <v>3.5</v>
      </c>
      <c r="H125" s="154">
        <v>1</v>
      </c>
      <c r="I125" s="153">
        <f t="shared" si="6"/>
        <v>1</v>
      </c>
      <c r="J125" s="155">
        <f t="shared" si="7"/>
        <v>4.5</v>
      </c>
      <c r="K125" s="228">
        <f t="shared" si="8"/>
        <v>4.5</v>
      </c>
      <c r="M125" s="234">
        <v>0</v>
      </c>
      <c r="N125" s="234">
        <v>0</v>
      </c>
      <c r="P125" s="229"/>
      <c r="Q125" s="249"/>
    </row>
    <row r="126" spans="1:17">
      <c r="A126" s="147">
        <v>41</v>
      </c>
      <c r="B126" s="272" t="s">
        <v>540</v>
      </c>
      <c r="C126" s="227" t="s">
        <v>20</v>
      </c>
      <c r="D126" s="160">
        <v>1</v>
      </c>
      <c r="E126" s="160">
        <v>1</v>
      </c>
      <c r="F126" s="152">
        <v>350</v>
      </c>
      <c r="G126" s="153">
        <f t="shared" si="5"/>
        <v>350</v>
      </c>
      <c r="H126" s="154">
        <v>25</v>
      </c>
      <c r="I126" s="153">
        <f t="shared" si="6"/>
        <v>25</v>
      </c>
      <c r="J126" s="155">
        <f t="shared" si="7"/>
        <v>375</v>
      </c>
      <c r="K126" s="228">
        <f t="shared" si="8"/>
        <v>375</v>
      </c>
      <c r="M126" s="159">
        <v>0</v>
      </c>
      <c r="N126" s="159">
        <v>0</v>
      </c>
      <c r="P126" s="229" t="s">
        <v>695</v>
      </c>
      <c r="Q126" s="249"/>
    </row>
    <row r="127" spans="1:17" ht="25.5">
      <c r="A127" s="147">
        <v>42</v>
      </c>
      <c r="B127" s="272" t="s">
        <v>541</v>
      </c>
      <c r="C127" s="227" t="s">
        <v>20</v>
      </c>
      <c r="D127" s="160">
        <v>1</v>
      </c>
      <c r="E127" s="160">
        <v>1</v>
      </c>
      <c r="F127" s="152">
        <v>450</v>
      </c>
      <c r="G127" s="153">
        <f t="shared" si="5"/>
        <v>450</v>
      </c>
      <c r="H127" s="154">
        <v>25</v>
      </c>
      <c r="I127" s="153">
        <f t="shared" si="6"/>
        <v>25</v>
      </c>
      <c r="J127" s="155">
        <f t="shared" si="7"/>
        <v>475</v>
      </c>
      <c r="K127" s="228">
        <f t="shared" si="8"/>
        <v>475</v>
      </c>
      <c r="M127" s="159">
        <v>0</v>
      </c>
      <c r="N127" s="159">
        <v>0</v>
      </c>
      <c r="P127" s="229" t="s">
        <v>695</v>
      </c>
      <c r="Q127" s="249"/>
    </row>
    <row r="128" spans="1:17" ht="25.5">
      <c r="A128" s="147">
        <v>43</v>
      </c>
      <c r="B128" s="272" t="s">
        <v>542</v>
      </c>
      <c r="C128" s="227" t="s">
        <v>20</v>
      </c>
      <c r="D128" s="160">
        <v>1</v>
      </c>
      <c r="E128" s="160">
        <v>1</v>
      </c>
      <c r="F128" s="152">
        <v>300</v>
      </c>
      <c r="G128" s="153">
        <f t="shared" si="5"/>
        <v>300</v>
      </c>
      <c r="H128" s="154">
        <v>20</v>
      </c>
      <c r="I128" s="153">
        <f t="shared" si="6"/>
        <v>20</v>
      </c>
      <c r="J128" s="155">
        <f t="shared" si="7"/>
        <v>320</v>
      </c>
      <c r="K128" s="228">
        <f t="shared" si="8"/>
        <v>320</v>
      </c>
      <c r="M128" s="159">
        <v>0</v>
      </c>
      <c r="N128" s="159">
        <v>0</v>
      </c>
      <c r="P128" s="229" t="s">
        <v>695</v>
      </c>
      <c r="Q128" s="249"/>
    </row>
    <row r="129" spans="1:17">
      <c r="A129" s="147">
        <v>44</v>
      </c>
      <c r="B129" s="272" t="s">
        <v>543</v>
      </c>
      <c r="C129" s="227" t="s">
        <v>20</v>
      </c>
      <c r="D129" s="160">
        <v>1</v>
      </c>
      <c r="E129" s="160">
        <v>1</v>
      </c>
      <c r="F129" s="152">
        <v>350</v>
      </c>
      <c r="G129" s="153">
        <f t="shared" si="5"/>
        <v>350</v>
      </c>
      <c r="H129" s="154">
        <v>20</v>
      </c>
      <c r="I129" s="153">
        <f t="shared" si="6"/>
        <v>20</v>
      </c>
      <c r="J129" s="155">
        <f t="shared" si="7"/>
        <v>370</v>
      </c>
      <c r="K129" s="228">
        <f t="shared" si="8"/>
        <v>370</v>
      </c>
      <c r="M129" s="234">
        <v>0</v>
      </c>
      <c r="N129" s="234">
        <v>0</v>
      </c>
      <c r="P129" s="229" t="s">
        <v>695</v>
      </c>
      <c r="Q129" s="249"/>
    </row>
    <row r="130" spans="1:17">
      <c r="A130" s="147">
        <v>45</v>
      </c>
      <c r="B130" s="272" t="s">
        <v>544</v>
      </c>
      <c r="C130" s="227" t="s">
        <v>20</v>
      </c>
      <c r="D130" s="160">
        <v>1</v>
      </c>
      <c r="E130" s="160">
        <v>1</v>
      </c>
      <c r="F130" s="152">
        <v>15</v>
      </c>
      <c r="G130" s="153">
        <f t="shared" si="5"/>
        <v>15</v>
      </c>
      <c r="H130" s="154">
        <v>3</v>
      </c>
      <c r="I130" s="153">
        <f t="shared" si="6"/>
        <v>3</v>
      </c>
      <c r="J130" s="155">
        <f t="shared" si="7"/>
        <v>18</v>
      </c>
      <c r="K130" s="228">
        <f t="shared" si="8"/>
        <v>18</v>
      </c>
      <c r="M130" s="234">
        <v>0</v>
      </c>
      <c r="N130" s="234">
        <v>0</v>
      </c>
      <c r="P130" s="229"/>
      <c r="Q130" s="249"/>
    </row>
    <row r="131" spans="1:17">
      <c r="A131" s="147">
        <v>46</v>
      </c>
      <c r="B131" s="272" t="s">
        <v>545</v>
      </c>
      <c r="C131" s="227" t="s">
        <v>20</v>
      </c>
      <c r="D131" s="160">
        <v>1</v>
      </c>
      <c r="E131" s="160">
        <v>1</v>
      </c>
      <c r="F131" s="152">
        <v>10</v>
      </c>
      <c r="G131" s="153">
        <f t="shared" si="5"/>
        <v>10</v>
      </c>
      <c r="H131" s="154">
        <v>2</v>
      </c>
      <c r="I131" s="153">
        <f t="shared" si="6"/>
        <v>2</v>
      </c>
      <c r="J131" s="155">
        <f t="shared" si="7"/>
        <v>12</v>
      </c>
      <c r="K131" s="228">
        <f t="shared" si="8"/>
        <v>12</v>
      </c>
      <c r="M131" s="234">
        <v>0</v>
      </c>
      <c r="N131" s="234">
        <v>0</v>
      </c>
      <c r="P131" s="229"/>
      <c r="Q131" s="249"/>
    </row>
    <row r="132" spans="1:17">
      <c r="A132" s="147">
        <v>47</v>
      </c>
      <c r="B132" s="272" t="s">
        <v>546</v>
      </c>
      <c r="C132" s="227" t="s">
        <v>20</v>
      </c>
      <c r="D132" s="160">
        <v>1</v>
      </c>
      <c r="E132" s="160">
        <v>1</v>
      </c>
      <c r="F132" s="152">
        <v>8</v>
      </c>
      <c r="G132" s="153">
        <f t="shared" si="5"/>
        <v>8</v>
      </c>
      <c r="H132" s="154">
        <v>1</v>
      </c>
      <c r="I132" s="153">
        <f t="shared" si="6"/>
        <v>1</v>
      </c>
      <c r="J132" s="155">
        <f t="shared" si="7"/>
        <v>9</v>
      </c>
      <c r="K132" s="228">
        <f t="shared" si="8"/>
        <v>9</v>
      </c>
      <c r="M132" s="234">
        <v>0</v>
      </c>
      <c r="N132" s="234">
        <v>0</v>
      </c>
      <c r="P132" s="229"/>
      <c r="Q132" s="249"/>
    </row>
    <row r="133" spans="1:17">
      <c r="A133" s="147">
        <v>48</v>
      </c>
      <c r="B133" s="272" t="s">
        <v>547</v>
      </c>
      <c r="C133" s="227" t="s">
        <v>20</v>
      </c>
      <c r="D133" s="160">
        <v>1</v>
      </c>
      <c r="E133" s="160">
        <v>1</v>
      </c>
      <c r="F133" s="152">
        <v>5</v>
      </c>
      <c r="G133" s="153">
        <f t="shared" si="5"/>
        <v>5</v>
      </c>
      <c r="H133" s="154">
        <v>1</v>
      </c>
      <c r="I133" s="153">
        <f t="shared" si="6"/>
        <v>1</v>
      </c>
      <c r="J133" s="155">
        <f t="shared" si="7"/>
        <v>6</v>
      </c>
      <c r="K133" s="228">
        <f t="shared" si="8"/>
        <v>6</v>
      </c>
      <c r="M133" s="234">
        <v>0</v>
      </c>
      <c r="N133" s="234">
        <v>0</v>
      </c>
      <c r="P133" s="229"/>
      <c r="Q133" s="249"/>
    </row>
    <row r="134" spans="1:17">
      <c r="A134" s="147">
        <v>49</v>
      </c>
      <c r="B134" s="272" t="s">
        <v>548</v>
      </c>
      <c r="C134" s="227" t="s">
        <v>20</v>
      </c>
      <c r="D134" s="160">
        <v>1</v>
      </c>
      <c r="E134" s="160">
        <v>1</v>
      </c>
      <c r="F134" s="152">
        <v>3</v>
      </c>
      <c r="G134" s="153">
        <f t="shared" si="5"/>
        <v>3</v>
      </c>
      <c r="H134" s="154">
        <v>1</v>
      </c>
      <c r="I134" s="153">
        <f t="shared" si="6"/>
        <v>1</v>
      </c>
      <c r="J134" s="155">
        <f t="shared" si="7"/>
        <v>4</v>
      </c>
      <c r="K134" s="228">
        <f t="shared" si="8"/>
        <v>4</v>
      </c>
      <c r="M134" s="234">
        <v>0</v>
      </c>
      <c r="N134" s="234">
        <v>0</v>
      </c>
      <c r="P134" s="229"/>
      <c r="Q134" s="249"/>
    </row>
    <row r="135" spans="1:17">
      <c r="A135" s="147">
        <v>50</v>
      </c>
      <c r="B135" s="272" t="s">
        <v>549</v>
      </c>
      <c r="C135" s="227" t="s">
        <v>20</v>
      </c>
      <c r="D135" s="160">
        <v>1</v>
      </c>
      <c r="E135" s="160">
        <v>1</v>
      </c>
      <c r="F135" s="152">
        <v>2</v>
      </c>
      <c r="G135" s="153">
        <f t="shared" si="5"/>
        <v>2</v>
      </c>
      <c r="H135" s="154">
        <v>1</v>
      </c>
      <c r="I135" s="153">
        <f t="shared" si="6"/>
        <v>1</v>
      </c>
      <c r="J135" s="155">
        <f t="shared" si="7"/>
        <v>3</v>
      </c>
      <c r="K135" s="228">
        <f t="shared" si="8"/>
        <v>3</v>
      </c>
      <c r="M135" s="234">
        <v>0</v>
      </c>
      <c r="N135" s="234">
        <v>0</v>
      </c>
      <c r="P135" s="229"/>
      <c r="Q135" s="249"/>
    </row>
    <row r="136" spans="1:17" ht="38.25">
      <c r="A136" s="147">
        <v>51</v>
      </c>
      <c r="B136" s="272" t="s">
        <v>633</v>
      </c>
      <c r="C136" s="227" t="s">
        <v>20</v>
      </c>
      <c r="D136" s="160">
        <v>1</v>
      </c>
      <c r="E136" s="160">
        <v>1</v>
      </c>
      <c r="F136" s="152">
        <v>15</v>
      </c>
      <c r="G136" s="153">
        <f t="shared" si="5"/>
        <v>15</v>
      </c>
      <c r="H136" s="154">
        <v>5</v>
      </c>
      <c r="I136" s="153">
        <f t="shared" si="6"/>
        <v>5</v>
      </c>
      <c r="J136" s="155">
        <f t="shared" si="7"/>
        <v>20</v>
      </c>
      <c r="K136" s="228">
        <f t="shared" si="8"/>
        <v>20</v>
      </c>
      <c r="M136" s="159">
        <v>0</v>
      </c>
      <c r="N136" s="159">
        <v>0</v>
      </c>
      <c r="P136" s="229" t="s">
        <v>695</v>
      </c>
      <c r="Q136" s="249"/>
    </row>
    <row r="137" spans="1:17">
      <c r="A137" s="147">
        <v>52</v>
      </c>
      <c r="B137" s="272" t="s">
        <v>550</v>
      </c>
      <c r="C137" s="240" t="s">
        <v>442</v>
      </c>
      <c r="D137" s="160">
        <v>1</v>
      </c>
      <c r="E137" s="160">
        <v>14</v>
      </c>
      <c r="F137" s="152">
        <v>350</v>
      </c>
      <c r="G137" s="153">
        <f t="shared" si="5"/>
        <v>4900</v>
      </c>
      <c r="H137" s="154">
        <v>50</v>
      </c>
      <c r="I137" s="153">
        <f t="shared" si="6"/>
        <v>700</v>
      </c>
      <c r="J137" s="155">
        <f t="shared" si="7"/>
        <v>5600</v>
      </c>
      <c r="K137" s="228">
        <f t="shared" si="8"/>
        <v>400</v>
      </c>
      <c r="M137" s="159">
        <v>0</v>
      </c>
      <c r="N137" s="159">
        <v>0</v>
      </c>
      <c r="P137" s="246" t="s">
        <v>702</v>
      </c>
      <c r="Q137" s="249"/>
    </row>
    <row r="138" spans="1:17" ht="38.25">
      <c r="A138" s="147">
        <v>53</v>
      </c>
      <c r="B138" s="272" t="s">
        <v>551</v>
      </c>
      <c r="C138" s="240" t="s">
        <v>20</v>
      </c>
      <c r="D138" s="160">
        <v>1</v>
      </c>
      <c r="E138" s="160">
        <v>1</v>
      </c>
      <c r="F138" s="152">
        <v>25</v>
      </c>
      <c r="G138" s="153">
        <f t="shared" si="5"/>
        <v>25</v>
      </c>
      <c r="H138" s="154">
        <v>10</v>
      </c>
      <c r="I138" s="153">
        <f t="shared" si="6"/>
        <v>10</v>
      </c>
      <c r="J138" s="155">
        <f t="shared" si="7"/>
        <v>35</v>
      </c>
      <c r="K138" s="228">
        <f t="shared" si="8"/>
        <v>35</v>
      </c>
      <c r="M138" s="159">
        <v>0</v>
      </c>
      <c r="N138" s="159">
        <v>0</v>
      </c>
      <c r="P138" s="229" t="s">
        <v>718</v>
      </c>
      <c r="Q138" s="249"/>
    </row>
    <row r="139" spans="1:17" ht="38.25">
      <c r="A139" s="147">
        <v>54</v>
      </c>
      <c r="B139" s="272" t="s">
        <v>552</v>
      </c>
      <c r="C139" s="240" t="s">
        <v>20</v>
      </c>
      <c r="D139" s="160">
        <v>1</v>
      </c>
      <c r="E139" s="160">
        <v>1</v>
      </c>
      <c r="F139" s="152">
        <v>80</v>
      </c>
      <c r="G139" s="153">
        <f t="shared" si="0"/>
        <v>80</v>
      </c>
      <c r="H139" s="154">
        <v>20</v>
      </c>
      <c r="I139" s="153">
        <f t="shared" si="1"/>
        <v>20</v>
      </c>
      <c r="J139" s="155">
        <f t="shared" si="2"/>
        <v>100</v>
      </c>
      <c r="K139" s="228">
        <f t="shared" si="3"/>
        <v>100</v>
      </c>
      <c r="M139" s="234">
        <v>0</v>
      </c>
      <c r="N139" s="234">
        <v>0</v>
      </c>
      <c r="P139" s="229" t="s">
        <v>718</v>
      </c>
      <c r="Q139" s="249"/>
    </row>
    <row r="140" spans="1:17" ht="38.25">
      <c r="A140" s="147">
        <v>55</v>
      </c>
      <c r="B140" s="272" t="s">
        <v>553</v>
      </c>
      <c r="C140" s="240" t="s">
        <v>20</v>
      </c>
      <c r="D140" s="160">
        <v>1</v>
      </c>
      <c r="E140" s="160">
        <v>1</v>
      </c>
      <c r="F140" s="152">
        <v>150</v>
      </c>
      <c r="G140" s="153">
        <f t="shared" si="0"/>
        <v>150</v>
      </c>
      <c r="H140" s="154">
        <v>50</v>
      </c>
      <c r="I140" s="153">
        <f t="shared" si="1"/>
        <v>50</v>
      </c>
      <c r="J140" s="155">
        <f t="shared" si="2"/>
        <v>200</v>
      </c>
      <c r="K140" s="228">
        <f t="shared" si="3"/>
        <v>200</v>
      </c>
      <c r="M140" s="159">
        <v>0</v>
      </c>
      <c r="N140" s="159">
        <v>0</v>
      </c>
      <c r="P140" s="229" t="s">
        <v>718</v>
      </c>
      <c r="Q140" s="249"/>
    </row>
    <row r="141" spans="1:17" ht="36.75" customHeight="1">
      <c r="A141" s="147">
        <v>56</v>
      </c>
      <c r="B141" s="272" t="s">
        <v>461</v>
      </c>
      <c r="C141" s="240" t="s">
        <v>20</v>
      </c>
      <c r="D141" s="160">
        <v>1</v>
      </c>
      <c r="E141" s="160">
        <v>1</v>
      </c>
      <c r="F141" s="152">
        <v>150</v>
      </c>
      <c r="G141" s="153">
        <f t="shared" si="0"/>
        <v>150</v>
      </c>
      <c r="H141" s="154">
        <v>20</v>
      </c>
      <c r="I141" s="153">
        <f t="shared" si="1"/>
        <v>20</v>
      </c>
      <c r="J141" s="155">
        <f t="shared" si="2"/>
        <v>170</v>
      </c>
      <c r="K141" s="228">
        <f t="shared" si="3"/>
        <v>170</v>
      </c>
      <c r="M141" s="159">
        <v>0</v>
      </c>
      <c r="N141" s="159">
        <v>0</v>
      </c>
      <c r="P141" s="229" t="s">
        <v>695</v>
      </c>
      <c r="Q141" s="249"/>
    </row>
    <row r="142" spans="1:17">
      <c r="A142" s="147">
        <v>57</v>
      </c>
      <c r="B142" s="272" t="s">
        <v>498</v>
      </c>
      <c r="C142" s="240" t="s">
        <v>442</v>
      </c>
      <c r="D142" s="160">
        <v>1</v>
      </c>
      <c r="E142" s="160">
        <v>1</v>
      </c>
      <c r="F142" s="152">
        <v>650</v>
      </c>
      <c r="G142" s="153">
        <f t="shared" si="0"/>
        <v>650</v>
      </c>
      <c r="H142" s="154">
        <v>50</v>
      </c>
      <c r="I142" s="153">
        <f t="shared" si="1"/>
        <v>50</v>
      </c>
      <c r="J142" s="155">
        <f t="shared" si="2"/>
        <v>700</v>
      </c>
      <c r="K142" s="228">
        <f t="shared" si="3"/>
        <v>700</v>
      </c>
      <c r="M142" s="159">
        <v>0</v>
      </c>
      <c r="N142" s="159">
        <v>0</v>
      </c>
      <c r="P142" s="229" t="s">
        <v>703</v>
      </c>
      <c r="Q142" s="249"/>
    </row>
    <row r="143" spans="1:17">
      <c r="A143" s="147">
        <v>58</v>
      </c>
      <c r="B143" s="272" t="s">
        <v>499</v>
      </c>
      <c r="C143" s="240" t="s">
        <v>310</v>
      </c>
      <c r="D143" s="160">
        <v>1</v>
      </c>
      <c r="E143" s="160">
        <v>1</v>
      </c>
      <c r="F143" s="152">
        <v>25</v>
      </c>
      <c r="G143" s="153">
        <f t="shared" si="0"/>
        <v>25</v>
      </c>
      <c r="H143" s="154">
        <v>8</v>
      </c>
      <c r="I143" s="153">
        <f t="shared" si="1"/>
        <v>8</v>
      </c>
      <c r="J143" s="155">
        <f t="shared" si="2"/>
        <v>33</v>
      </c>
      <c r="K143" s="228">
        <f t="shared" si="3"/>
        <v>33</v>
      </c>
      <c r="M143" s="159">
        <v>0</v>
      </c>
      <c r="N143" s="159">
        <v>0</v>
      </c>
      <c r="P143" s="229"/>
      <c r="Q143" s="249"/>
    </row>
    <row r="144" spans="1:17">
      <c r="A144" s="147">
        <v>59</v>
      </c>
      <c r="B144" s="272" t="s">
        <v>500</v>
      </c>
      <c r="C144" s="240" t="s">
        <v>20</v>
      </c>
      <c r="D144" s="160">
        <v>1</v>
      </c>
      <c r="E144" s="160">
        <v>1</v>
      </c>
      <c r="F144" s="152">
        <v>25</v>
      </c>
      <c r="G144" s="153">
        <f t="shared" si="0"/>
        <v>25</v>
      </c>
      <c r="H144" s="154">
        <v>5</v>
      </c>
      <c r="I144" s="153">
        <f t="shared" si="1"/>
        <v>5</v>
      </c>
      <c r="J144" s="155">
        <f t="shared" si="2"/>
        <v>30</v>
      </c>
      <c r="K144" s="228">
        <f t="shared" si="3"/>
        <v>30</v>
      </c>
      <c r="M144" s="234">
        <v>0</v>
      </c>
      <c r="N144" s="234">
        <v>0</v>
      </c>
      <c r="P144" s="229"/>
      <c r="Q144" s="249"/>
    </row>
    <row r="145" spans="1:17">
      <c r="A145" s="147">
        <v>60</v>
      </c>
      <c r="B145" s="272" t="s">
        <v>501</v>
      </c>
      <c r="C145" s="240" t="s">
        <v>20</v>
      </c>
      <c r="D145" s="160">
        <v>1</v>
      </c>
      <c r="E145" s="160">
        <v>1</v>
      </c>
      <c r="F145" s="152">
        <v>25</v>
      </c>
      <c r="G145" s="153">
        <f t="shared" si="0"/>
        <v>25</v>
      </c>
      <c r="H145" s="154">
        <v>5</v>
      </c>
      <c r="I145" s="153">
        <f t="shared" si="1"/>
        <v>5</v>
      </c>
      <c r="J145" s="155">
        <f t="shared" si="2"/>
        <v>30</v>
      </c>
      <c r="K145" s="228">
        <f t="shared" si="3"/>
        <v>30</v>
      </c>
      <c r="M145" s="159">
        <v>0</v>
      </c>
      <c r="N145" s="159">
        <v>0</v>
      </c>
      <c r="P145" s="229"/>
      <c r="Q145" s="249"/>
    </row>
    <row r="146" spans="1:17">
      <c r="A146" s="147">
        <v>61</v>
      </c>
      <c r="B146" s="272" t="s">
        <v>502</v>
      </c>
      <c r="C146" s="240" t="s">
        <v>20</v>
      </c>
      <c r="D146" s="160">
        <v>1</v>
      </c>
      <c r="E146" s="160">
        <v>1</v>
      </c>
      <c r="F146" s="152">
        <v>5</v>
      </c>
      <c r="G146" s="153">
        <f t="shared" si="0"/>
        <v>5</v>
      </c>
      <c r="H146" s="154">
        <v>3</v>
      </c>
      <c r="I146" s="153">
        <f t="shared" si="1"/>
        <v>3</v>
      </c>
      <c r="J146" s="155">
        <f t="shared" si="2"/>
        <v>8</v>
      </c>
      <c r="K146" s="228">
        <f t="shared" si="3"/>
        <v>8</v>
      </c>
      <c r="M146" s="159">
        <v>0</v>
      </c>
      <c r="N146" s="159">
        <v>0</v>
      </c>
      <c r="P146" s="229"/>
      <c r="Q146" s="249"/>
    </row>
    <row r="147" spans="1:17">
      <c r="A147" s="147">
        <v>62</v>
      </c>
      <c r="B147" s="272" t="s">
        <v>554</v>
      </c>
      <c r="C147" s="240" t="s">
        <v>22</v>
      </c>
      <c r="D147" s="160">
        <v>1</v>
      </c>
      <c r="E147" s="160">
        <v>1</v>
      </c>
      <c r="F147" s="152">
        <v>1</v>
      </c>
      <c r="G147" s="153">
        <f t="shared" si="0"/>
        <v>1</v>
      </c>
      <c r="H147" s="154">
        <v>1</v>
      </c>
      <c r="I147" s="153">
        <f t="shared" si="1"/>
        <v>1</v>
      </c>
      <c r="J147" s="155">
        <f t="shared" si="2"/>
        <v>2</v>
      </c>
      <c r="K147" s="228">
        <f t="shared" si="3"/>
        <v>2</v>
      </c>
      <c r="M147" s="234">
        <v>0</v>
      </c>
      <c r="N147" s="234">
        <v>0</v>
      </c>
      <c r="P147" s="229"/>
      <c r="Q147" s="249"/>
    </row>
    <row r="148" spans="1:17" ht="21.75" customHeight="1" thickBot="1">
      <c r="F148" s="171"/>
      <c r="G148" s="251">
        <f>SUM(G13:G147)</f>
        <v>38833</v>
      </c>
      <c r="H148" s="173"/>
      <c r="I148" s="251">
        <f>SUM(I13:I147)</f>
        <v>7230.5</v>
      </c>
      <c r="J148" s="252"/>
      <c r="M148" s="254"/>
      <c r="N148" s="254"/>
      <c r="P148" s="254"/>
      <c r="Q148" s="254"/>
    </row>
    <row r="149" spans="1:17" ht="21.75" customHeight="1" thickBot="1">
      <c r="F149" s="177"/>
      <c r="G149" s="178" t="s">
        <v>185</v>
      </c>
      <c r="H149" s="255">
        <v>0.01</v>
      </c>
      <c r="I149" s="180"/>
      <c r="J149" s="181">
        <f>H149*G148</f>
        <v>388.33</v>
      </c>
      <c r="M149" s="254"/>
      <c r="N149" s="254"/>
      <c r="P149" s="254"/>
      <c r="Q149" s="254"/>
    </row>
    <row r="150" spans="1:17" ht="21.75" customHeight="1" thickBot="1">
      <c r="F150" s="171"/>
      <c r="G150" s="182"/>
      <c r="H150" s="173"/>
      <c r="I150" s="182"/>
      <c r="J150" s="184"/>
      <c r="M150" s="254"/>
      <c r="N150" s="254"/>
      <c r="P150" s="254"/>
      <c r="Q150" s="254"/>
    </row>
    <row r="151" spans="1:17" ht="21.75" customHeight="1" thickBot="1">
      <c r="F151" s="177"/>
      <c r="G151" s="180" t="s">
        <v>186</v>
      </c>
      <c r="H151" s="257"/>
      <c r="I151" s="180"/>
      <c r="J151" s="181">
        <f>SUM(J13:J149)</f>
        <v>46451.83</v>
      </c>
      <c r="M151" s="254"/>
      <c r="N151" s="254"/>
      <c r="P151" s="254"/>
      <c r="Q151" s="254"/>
    </row>
    <row r="152" spans="1:17" ht="21.75" customHeight="1" thickBot="1">
      <c r="F152" s="185"/>
      <c r="G152" s="186"/>
      <c r="H152" s="258"/>
      <c r="I152" s="186"/>
      <c r="J152" s="188"/>
      <c r="M152" s="254"/>
      <c r="N152" s="254"/>
      <c r="P152" s="254"/>
      <c r="Q152" s="254"/>
    </row>
    <row r="153" spans="1:17">
      <c r="F153" s="189"/>
      <c r="G153" s="190" t="s">
        <v>187</v>
      </c>
      <c r="H153" s="259">
        <v>0.08</v>
      </c>
      <c r="I153" s="192"/>
      <c r="J153" s="193">
        <f>J151*H153</f>
        <v>3716.1464000000001</v>
      </c>
      <c r="M153" s="254"/>
      <c r="N153" s="254"/>
      <c r="P153" s="254"/>
      <c r="Q153" s="254"/>
    </row>
    <row r="154" spans="1:17" ht="16.5" thickBot="1">
      <c r="F154" s="194"/>
      <c r="G154" s="195" t="s">
        <v>188</v>
      </c>
      <c r="H154" s="260"/>
      <c r="I154" s="197"/>
      <c r="J154" s="198">
        <f>J151+J153</f>
        <v>50167.9764</v>
      </c>
      <c r="M154" s="254"/>
      <c r="N154" s="254"/>
      <c r="P154" s="254"/>
      <c r="Q154" s="254"/>
    </row>
    <row r="155" spans="1:17" ht="16.5" thickBot="1">
      <c r="F155" s="199"/>
      <c r="G155" s="200"/>
      <c r="H155" s="261"/>
      <c r="I155" s="202"/>
      <c r="J155" s="203"/>
      <c r="M155" s="254"/>
      <c r="N155" s="254"/>
      <c r="P155" s="254"/>
      <c r="Q155" s="254"/>
    </row>
    <row r="156" spans="1:17">
      <c r="F156" s="204"/>
      <c r="G156" s="190" t="s">
        <v>189</v>
      </c>
      <c r="H156" s="259">
        <v>0.1</v>
      </c>
      <c r="I156" s="192"/>
      <c r="J156" s="193">
        <f>J154*H156</f>
        <v>5016.7976400000007</v>
      </c>
      <c r="M156" s="254"/>
      <c r="N156" s="254"/>
      <c r="P156" s="254"/>
      <c r="Q156" s="254"/>
    </row>
    <row r="157" spans="1:17" ht="16.5" thickBot="1">
      <c r="F157" s="194"/>
      <c r="G157" s="195" t="s">
        <v>188</v>
      </c>
      <c r="H157" s="262"/>
      <c r="I157" s="197"/>
      <c r="J157" s="198">
        <f>J154+J156</f>
        <v>55184.774040000004</v>
      </c>
      <c r="M157" s="254"/>
      <c r="N157" s="254"/>
      <c r="P157" s="254"/>
      <c r="Q157" s="254"/>
    </row>
    <row r="158" spans="1:17" ht="16.5" thickBot="1">
      <c r="F158" s="199"/>
      <c r="G158" s="200"/>
      <c r="H158" s="263"/>
      <c r="I158" s="202"/>
      <c r="J158" s="203"/>
      <c r="M158" s="254"/>
      <c r="N158" s="254"/>
      <c r="P158" s="254"/>
      <c r="Q158" s="254"/>
    </row>
    <row r="159" spans="1:17">
      <c r="F159" s="204"/>
      <c r="G159" s="205" t="s">
        <v>190</v>
      </c>
      <c r="H159" s="259">
        <v>0.18</v>
      </c>
      <c r="I159" s="192"/>
      <c r="J159" s="206">
        <f>J157*H159</f>
        <v>9933.2593271999995</v>
      </c>
      <c r="M159" s="254"/>
      <c r="N159" s="254"/>
      <c r="P159" s="254"/>
      <c r="Q159" s="254"/>
    </row>
    <row r="160" spans="1:17" ht="16.5" thickBot="1">
      <c r="F160" s="194"/>
      <c r="G160" s="207" t="s">
        <v>191</v>
      </c>
      <c r="H160" s="260" t="s">
        <v>11</v>
      </c>
      <c r="I160" s="209"/>
      <c r="J160" s="210">
        <f>J157+J159</f>
        <v>65118.033367200005</v>
      </c>
      <c r="M160" s="254"/>
      <c r="N160" s="254"/>
      <c r="P160" s="254"/>
      <c r="Q160" s="254"/>
    </row>
    <row r="161" spans="13:14">
      <c r="M161" s="254"/>
      <c r="N161" s="254"/>
    </row>
    <row r="162" spans="13:14">
      <c r="M162" s="254"/>
      <c r="N162" s="254"/>
    </row>
  </sheetData>
  <autoFilter ref="A12:S149"/>
  <mergeCells count="26">
    <mergeCell ref="K13:K14"/>
    <mergeCell ref="P13:P14"/>
    <mergeCell ref="F13:F14"/>
    <mergeCell ref="G13:G14"/>
    <mergeCell ref="H13:H14"/>
    <mergeCell ref="I13:I14"/>
    <mergeCell ref="J13:J14"/>
    <mergeCell ref="A11:K11"/>
    <mergeCell ref="J7:J8"/>
    <mergeCell ref="K7:K8"/>
    <mergeCell ref="M7:M8"/>
    <mergeCell ref="N7:N8"/>
    <mergeCell ref="P7:P8"/>
    <mergeCell ref="Q7:Q8"/>
    <mergeCell ref="A6:F6"/>
    <mergeCell ref="A7:A8"/>
    <mergeCell ref="C7:C8"/>
    <mergeCell ref="D7:E7"/>
    <mergeCell ref="F7:G7"/>
    <mergeCell ref="H7:I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8"/>
  <sheetViews>
    <sheetView showGridLines="0" zoomScale="85" zoomScaleNormal="85" zoomScalePageLayoutView="115" workbookViewId="0">
      <pane ySplit="9" topLeftCell="A46" activePane="bottomLeft" state="frozen"/>
      <selection activeCell="O300" sqref="O300"/>
      <selection pane="bottomLeft" activeCell="C61" sqref="C61"/>
    </sheetView>
  </sheetViews>
  <sheetFormatPr defaultColWidth="8.875" defaultRowHeight="12.75"/>
  <cols>
    <col min="1" max="1" width="3.125" style="214" bestFit="1" customWidth="1"/>
    <col min="2" max="2" width="62.5" style="214" customWidth="1"/>
    <col min="3" max="3" width="10.75" style="214" customWidth="1"/>
    <col min="4" max="4" width="8.75" style="214" customWidth="1"/>
    <col min="5" max="5" width="9.5" style="214" bestFit="1" customWidth="1"/>
    <col min="6" max="10" width="12.5" style="214" customWidth="1"/>
    <col min="11" max="11" width="12.5" style="330" customWidth="1"/>
    <col min="12" max="12" width="3.625" style="330" customWidth="1"/>
    <col min="13" max="13" width="12.25" style="214" customWidth="1"/>
    <col min="14" max="14" width="14.625" style="214" bestFit="1" customWidth="1"/>
    <col min="15" max="15" width="5.5" style="214" customWidth="1"/>
    <col min="16" max="16" width="34.625" style="214" customWidth="1"/>
    <col min="17" max="17" width="11.625" style="214" customWidth="1"/>
    <col min="18" max="18" width="6.625" style="214" customWidth="1"/>
    <col min="19" max="16384" width="8.875" style="214"/>
  </cols>
  <sheetData>
    <row r="1" spans="1:17" ht="13.5" thickBot="1">
      <c r="A1" s="212"/>
      <c r="B1" s="563"/>
      <c r="C1" s="563"/>
      <c r="D1" s="563"/>
      <c r="E1" s="82"/>
      <c r="F1" s="81"/>
      <c r="G1" s="82"/>
      <c r="H1" s="83"/>
      <c r="I1" s="84"/>
      <c r="J1" s="83"/>
      <c r="K1" s="85"/>
      <c r="L1" s="85"/>
      <c r="M1" s="87"/>
      <c r="N1" s="87"/>
    </row>
    <row r="2" spans="1:17" ht="13.5" thickBot="1">
      <c r="A2" s="536" t="s">
        <v>634</v>
      </c>
      <c r="B2" s="564"/>
      <c r="C2" s="88"/>
      <c r="D2" s="81"/>
      <c r="E2" s="82"/>
      <c r="F2" s="81"/>
      <c r="G2" s="90"/>
      <c r="H2" s="538" t="s">
        <v>9</v>
      </c>
      <c r="I2" s="539"/>
      <c r="J2" s="540"/>
      <c r="K2" s="91"/>
      <c r="L2" s="91"/>
      <c r="M2" s="87"/>
      <c r="N2" s="92"/>
    </row>
    <row r="3" spans="1:17" ht="16.5" customHeight="1" thickBot="1">
      <c r="A3" s="565"/>
      <c r="B3" s="565"/>
      <c r="C3" s="565"/>
      <c r="D3" s="565"/>
      <c r="E3" s="565"/>
      <c r="F3" s="565"/>
      <c r="G3" s="216"/>
      <c r="H3" s="94" t="s">
        <v>11</v>
      </c>
      <c r="I3" s="95" t="s">
        <v>10</v>
      </c>
      <c r="J3" s="96" t="s">
        <v>12</v>
      </c>
      <c r="K3" s="91"/>
      <c r="L3" s="91"/>
      <c r="M3" s="87"/>
      <c r="N3" s="92"/>
    </row>
    <row r="4" spans="1:17" ht="13.5" thickBot="1">
      <c r="A4" s="565"/>
      <c r="B4" s="565"/>
      <c r="C4" s="565"/>
      <c r="D4" s="565"/>
      <c r="E4" s="565"/>
      <c r="F4" s="565"/>
      <c r="G4" s="93"/>
      <c r="H4" s="97">
        <f>J94</f>
        <v>200834.60760000002</v>
      </c>
      <c r="I4" s="98">
        <f>H4*J4</f>
        <v>492044.78862000006</v>
      </c>
      <c r="J4" s="99">
        <f>'5. სახანძრო უსაფრთხოება'!J4</f>
        <v>2.4500000000000002</v>
      </c>
      <c r="K4" s="91"/>
      <c r="L4" s="91"/>
      <c r="M4" s="87"/>
      <c r="N4" s="92"/>
    </row>
    <row r="5" spans="1:17">
      <c r="A5" s="534"/>
      <c r="B5" s="534"/>
      <c r="C5" s="534"/>
      <c r="D5" s="534"/>
      <c r="E5" s="534"/>
      <c r="F5" s="534"/>
      <c r="G5" s="100"/>
      <c r="H5" s="101"/>
      <c r="I5" s="102"/>
      <c r="J5" s="103"/>
      <c r="K5" s="91"/>
      <c r="L5" s="91"/>
      <c r="M5" s="87"/>
      <c r="N5" s="92"/>
    </row>
    <row r="6" spans="1:17" ht="13.5" thickBot="1">
      <c r="A6" s="566"/>
      <c r="B6" s="566"/>
      <c r="C6" s="567"/>
      <c r="D6" s="567"/>
      <c r="E6" s="567"/>
      <c r="F6" s="566"/>
      <c r="G6" s="104"/>
      <c r="H6" s="88"/>
      <c r="I6" s="82"/>
      <c r="J6" s="105"/>
      <c r="K6" s="106"/>
      <c r="L6" s="106"/>
      <c r="M6" s="107"/>
      <c r="N6" s="107"/>
    </row>
    <row r="7" spans="1:17" ht="16.149999999999999" customHeight="1" thickBot="1">
      <c r="A7" s="550" t="s">
        <v>592</v>
      </c>
      <c r="B7" s="108" t="s">
        <v>31</v>
      </c>
      <c r="C7" s="552" t="s">
        <v>32</v>
      </c>
      <c r="D7" s="554" t="s">
        <v>33</v>
      </c>
      <c r="E7" s="555"/>
      <c r="F7" s="556" t="s">
        <v>34</v>
      </c>
      <c r="G7" s="557"/>
      <c r="H7" s="558" t="s">
        <v>35</v>
      </c>
      <c r="I7" s="557"/>
      <c r="J7" s="559" t="s">
        <v>36</v>
      </c>
      <c r="K7" s="561" t="s">
        <v>37</v>
      </c>
      <c r="L7" s="214"/>
      <c r="M7" s="544" t="s">
        <v>38</v>
      </c>
      <c r="N7" s="544" t="s">
        <v>39</v>
      </c>
      <c r="P7" s="546" t="s">
        <v>40</v>
      </c>
      <c r="Q7" s="544" t="s">
        <v>41</v>
      </c>
    </row>
    <row r="8" spans="1:17" ht="26.25" thickBot="1">
      <c r="A8" s="551"/>
      <c r="B8" s="109"/>
      <c r="C8" s="553"/>
      <c r="D8" s="110" t="s">
        <v>42</v>
      </c>
      <c r="E8" s="111" t="s">
        <v>43</v>
      </c>
      <c r="F8" s="112" t="s">
        <v>44</v>
      </c>
      <c r="G8" s="113" t="s">
        <v>43</v>
      </c>
      <c r="H8" s="114" t="s">
        <v>44</v>
      </c>
      <c r="I8" s="113" t="s">
        <v>43</v>
      </c>
      <c r="J8" s="560"/>
      <c r="K8" s="562"/>
      <c r="L8" s="214"/>
      <c r="M8" s="545"/>
      <c r="N8" s="545"/>
      <c r="P8" s="547"/>
      <c r="Q8" s="545"/>
    </row>
    <row r="9" spans="1:17">
      <c r="A9" s="115" t="s">
        <v>0</v>
      </c>
      <c r="B9" s="116" t="s">
        <v>1</v>
      </c>
      <c r="C9" s="305" t="s">
        <v>2</v>
      </c>
      <c r="D9" s="306" t="s">
        <v>13</v>
      </c>
      <c r="E9" s="307" t="s">
        <v>3</v>
      </c>
      <c r="F9" s="120" t="s">
        <v>4</v>
      </c>
      <c r="G9" s="120" t="s">
        <v>5</v>
      </c>
      <c r="H9" s="121" t="s">
        <v>6</v>
      </c>
      <c r="I9" s="120" t="s">
        <v>7</v>
      </c>
      <c r="J9" s="122" t="s">
        <v>8</v>
      </c>
      <c r="K9" s="123" t="s">
        <v>15</v>
      </c>
      <c r="L9" s="214"/>
      <c r="M9" s="121" t="s">
        <v>14</v>
      </c>
      <c r="N9" s="122" t="s">
        <v>16</v>
      </c>
      <c r="P9" s="121" t="s">
        <v>45</v>
      </c>
      <c r="Q9" s="122" t="s">
        <v>46</v>
      </c>
    </row>
    <row r="10" spans="1:17">
      <c r="A10" s="308"/>
      <c r="B10" s="309"/>
      <c r="C10" s="310"/>
      <c r="D10" s="311"/>
      <c r="E10" s="311"/>
      <c r="F10" s="309"/>
      <c r="G10" s="309"/>
      <c r="H10" s="309"/>
      <c r="I10" s="309"/>
      <c r="J10" s="309"/>
      <c r="K10" s="312"/>
      <c r="L10" s="214"/>
      <c r="M10" s="264"/>
      <c r="N10" s="264"/>
      <c r="P10" s="264"/>
      <c r="Q10" s="264"/>
    </row>
    <row r="11" spans="1:17" s="21" customFormat="1">
      <c r="A11" s="588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8"/>
      <c r="M11" s="267"/>
      <c r="N11" s="267"/>
      <c r="O11" s="8"/>
      <c r="P11" s="267"/>
      <c r="Q11" s="267"/>
    </row>
    <row r="12" spans="1:17" s="21" customFormat="1" ht="27.75" customHeight="1">
      <c r="A12" s="317"/>
      <c r="B12" s="318" t="s">
        <v>555</v>
      </c>
      <c r="C12" s="319"/>
      <c r="D12" s="320"/>
      <c r="E12" s="321"/>
      <c r="F12" s="317"/>
      <c r="G12" s="317"/>
      <c r="H12" s="317"/>
      <c r="I12" s="317"/>
      <c r="J12" s="317"/>
      <c r="K12" s="322"/>
      <c r="L12" s="20"/>
      <c r="M12" s="323"/>
      <c r="N12" s="323"/>
      <c r="O12" s="82"/>
      <c r="P12" s="324"/>
      <c r="Q12" s="324"/>
    </row>
    <row r="13" spans="1:17" ht="35.25">
      <c r="A13" s="147">
        <v>1</v>
      </c>
      <c r="B13" s="76" t="s">
        <v>635</v>
      </c>
      <c r="C13" s="325" t="s">
        <v>52</v>
      </c>
      <c r="D13" s="150">
        <v>1</v>
      </c>
      <c r="E13" s="326">
        <v>1</v>
      </c>
      <c r="F13" s="427">
        <v>1160</v>
      </c>
      <c r="G13" s="476">
        <f t="shared" ref="G13:G28" si="0">F13*E13</f>
        <v>1160</v>
      </c>
      <c r="H13" s="476">
        <v>150</v>
      </c>
      <c r="I13" s="476">
        <f t="shared" ref="I13:I28" si="1">H13*E13</f>
        <v>150</v>
      </c>
      <c r="J13" s="477">
        <f t="shared" ref="J13:J28" si="2">G13+I13</f>
        <v>1310</v>
      </c>
      <c r="K13" s="477">
        <f t="shared" ref="K13:K28" si="3">J13/E13</f>
        <v>1310</v>
      </c>
      <c r="L13" s="106"/>
      <c r="M13" s="158">
        <v>0</v>
      </c>
      <c r="N13" s="158">
        <v>0</v>
      </c>
      <c r="O13" s="82"/>
      <c r="P13" s="429" t="s">
        <v>721</v>
      </c>
      <c r="Q13" s="159"/>
    </row>
    <row r="14" spans="1:17" ht="18" customHeight="1">
      <c r="A14" s="147">
        <f t="shared" ref="A14:A20" si="4">A13+1</f>
        <v>2</v>
      </c>
      <c r="B14" s="76" t="s">
        <v>556</v>
      </c>
      <c r="C14" s="325" t="s">
        <v>52</v>
      </c>
      <c r="D14" s="150">
        <v>1</v>
      </c>
      <c r="E14" s="326">
        <v>4</v>
      </c>
      <c r="F14" s="427">
        <v>320</v>
      </c>
      <c r="G14" s="476">
        <f t="shared" si="0"/>
        <v>1280</v>
      </c>
      <c r="H14" s="476">
        <v>50</v>
      </c>
      <c r="I14" s="476">
        <f t="shared" si="1"/>
        <v>200</v>
      </c>
      <c r="J14" s="477">
        <f t="shared" si="2"/>
        <v>1480</v>
      </c>
      <c r="K14" s="477">
        <f t="shared" si="3"/>
        <v>370</v>
      </c>
      <c r="L14" s="106"/>
      <c r="M14" s="158">
        <v>0</v>
      </c>
      <c r="N14" s="158">
        <v>0</v>
      </c>
      <c r="O14" s="82"/>
      <c r="P14" s="271" t="s">
        <v>722</v>
      </c>
      <c r="Q14" s="159"/>
    </row>
    <row r="15" spans="1:17" ht="18" customHeight="1">
      <c r="A15" s="147">
        <f t="shared" si="4"/>
        <v>3</v>
      </c>
      <c r="B15" s="76" t="s">
        <v>557</v>
      </c>
      <c r="C15" s="325" t="s">
        <v>20</v>
      </c>
      <c r="D15" s="150">
        <v>1</v>
      </c>
      <c r="E15" s="326">
        <v>1</v>
      </c>
      <c r="F15" s="427">
        <v>360</v>
      </c>
      <c r="G15" s="476">
        <f t="shared" si="0"/>
        <v>360</v>
      </c>
      <c r="H15" s="476">
        <v>50</v>
      </c>
      <c r="I15" s="476">
        <f t="shared" si="1"/>
        <v>50</v>
      </c>
      <c r="J15" s="477">
        <f t="shared" si="2"/>
        <v>410</v>
      </c>
      <c r="K15" s="477">
        <f t="shared" si="3"/>
        <v>410</v>
      </c>
      <c r="L15" s="106"/>
      <c r="M15" s="158">
        <v>0</v>
      </c>
      <c r="N15" s="158">
        <v>0</v>
      </c>
      <c r="O15" s="82"/>
      <c r="P15" s="159" t="s">
        <v>730</v>
      </c>
      <c r="Q15" s="159"/>
    </row>
    <row r="16" spans="1:17" ht="18" customHeight="1">
      <c r="A16" s="147">
        <f t="shared" si="4"/>
        <v>4</v>
      </c>
      <c r="B16" s="424" t="s">
        <v>558</v>
      </c>
      <c r="C16" s="425" t="s">
        <v>20</v>
      </c>
      <c r="D16" s="293">
        <v>1</v>
      </c>
      <c r="E16" s="426">
        <v>25</v>
      </c>
      <c r="F16" s="428">
        <v>50</v>
      </c>
      <c r="G16" s="496">
        <f t="shared" si="0"/>
        <v>1250</v>
      </c>
      <c r="H16" s="496">
        <f t="shared" ref="H16" si="5">N16/$J$4</f>
        <v>0</v>
      </c>
      <c r="I16" s="496">
        <f t="shared" si="1"/>
        <v>0</v>
      </c>
      <c r="J16" s="497">
        <f t="shared" si="2"/>
        <v>1250</v>
      </c>
      <c r="K16" s="497">
        <f t="shared" si="3"/>
        <v>50</v>
      </c>
      <c r="L16" s="106"/>
      <c r="M16" s="158">
        <v>0</v>
      </c>
      <c r="N16" s="158">
        <v>0</v>
      </c>
      <c r="O16" s="82"/>
      <c r="P16" s="159" t="s">
        <v>730</v>
      </c>
      <c r="Q16" s="159"/>
    </row>
    <row r="17" spans="1:17" ht="18" customHeight="1">
      <c r="A17" s="147">
        <f t="shared" si="4"/>
        <v>5</v>
      </c>
      <c r="B17" s="327" t="s">
        <v>559</v>
      </c>
      <c r="C17" s="325" t="s">
        <v>20</v>
      </c>
      <c r="D17" s="150">
        <v>1</v>
      </c>
      <c r="E17" s="326">
        <v>130</v>
      </c>
      <c r="F17" s="427">
        <v>130</v>
      </c>
      <c r="G17" s="476">
        <f t="shared" si="0"/>
        <v>16900</v>
      </c>
      <c r="H17" s="476">
        <v>5</v>
      </c>
      <c r="I17" s="476">
        <f t="shared" si="1"/>
        <v>650</v>
      </c>
      <c r="J17" s="477">
        <f t="shared" si="2"/>
        <v>17550</v>
      </c>
      <c r="K17" s="477">
        <f t="shared" si="3"/>
        <v>135</v>
      </c>
      <c r="L17" s="106"/>
      <c r="M17" s="158">
        <v>0</v>
      </c>
      <c r="N17" s="158">
        <v>0</v>
      </c>
      <c r="O17" s="82"/>
      <c r="P17" s="502" t="s">
        <v>732</v>
      </c>
      <c r="Q17" s="159"/>
    </row>
    <row r="18" spans="1:17" ht="18" customHeight="1">
      <c r="A18" s="147">
        <f t="shared" si="4"/>
        <v>6</v>
      </c>
      <c r="B18" s="327" t="s">
        <v>560</v>
      </c>
      <c r="C18" s="325" t="s">
        <v>20</v>
      </c>
      <c r="D18" s="150">
        <v>1</v>
      </c>
      <c r="E18" s="326">
        <v>5</v>
      </c>
      <c r="F18" s="427">
        <v>180</v>
      </c>
      <c r="G18" s="476">
        <f t="shared" si="0"/>
        <v>900</v>
      </c>
      <c r="H18" s="476">
        <v>5</v>
      </c>
      <c r="I18" s="476">
        <f t="shared" si="1"/>
        <v>25</v>
      </c>
      <c r="J18" s="477">
        <f t="shared" si="2"/>
        <v>925</v>
      </c>
      <c r="K18" s="477">
        <f t="shared" si="3"/>
        <v>185</v>
      </c>
      <c r="L18" s="106"/>
      <c r="M18" s="158">
        <v>0</v>
      </c>
      <c r="N18" s="158">
        <v>0</v>
      </c>
      <c r="O18" s="82"/>
      <c r="P18" s="159"/>
      <c r="Q18" s="159"/>
    </row>
    <row r="19" spans="1:17" ht="18" customHeight="1">
      <c r="A19" s="147">
        <f t="shared" si="4"/>
        <v>7</v>
      </c>
      <c r="B19" s="327" t="s">
        <v>561</v>
      </c>
      <c r="C19" s="325" t="s">
        <v>20</v>
      </c>
      <c r="D19" s="150">
        <v>1</v>
      </c>
      <c r="E19" s="326">
        <v>1</v>
      </c>
      <c r="F19" s="427">
        <v>150</v>
      </c>
      <c r="G19" s="476">
        <f t="shared" si="0"/>
        <v>150</v>
      </c>
      <c r="H19" s="476">
        <v>5</v>
      </c>
      <c r="I19" s="476">
        <f t="shared" si="1"/>
        <v>5</v>
      </c>
      <c r="J19" s="477">
        <f t="shared" si="2"/>
        <v>155</v>
      </c>
      <c r="K19" s="477">
        <f t="shared" si="3"/>
        <v>155</v>
      </c>
      <c r="L19" s="106"/>
      <c r="M19" s="158">
        <v>0</v>
      </c>
      <c r="N19" s="158">
        <v>0</v>
      </c>
      <c r="O19" s="82"/>
      <c r="P19" s="159"/>
      <c r="Q19" s="159"/>
    </row>
    <row r="20" spans="1:17" ht="18" customHeight="1">
      <c r="A20" s="147">
        <f t="shared" si="4"/>
        <v>8</v>
      </c>
      <c r="B20" s="76" t="s">
        <v>562</v>
      </c>
      <c r="C20" s="325" t="s">
        <v>20</v>
      </c>
      <c r="D20" s="150">
        <v>1</v>
      </c>
      <c r="E20" s="326">
        <v>162</v>
      </c>
      <c r="F20" s="427">
        <v>10</v>
      </c>
      <c r="G20" s="476">
        <f t="shared" si="0"/>
        <v>1620</v>
      </c>
      <c r="H20" s="476">
        <v>3</v>
      </c>
      <c r="I20" s="476">
        <f t="shared" si="1"/>
        <v>486</v>
      </c>
      <c r="J20" s="477">
        <f t="shared" si="2"/>
        <v>2106</v>
      </c>
      <c r="K20" s="477">
        <f t="shared" si="3"/>
        <v>13</v>
      </c>
      <c r="L20" s="106"/>
      <c r="M20" s="158">
        <v>0</v>
      </c>
      <c r="N20" s="158">
        <v>0</v>
      </c>
      <c r="O20" s="82"/>
      <c r="P20" s="159"/>
      <c r="Q20" s="159"/>
    </row>
    <row r="21" spans="1:17" ht="18" customHeight="1">
      <c r="A21" s="147">
        <f t="shared" ref="A21:A26" si="6">A20+1</f>
        <v>9</v>
      </c>
      <c r="B21" s="76" t="s">
        <v>563</v>
      </c>
      <c r="C21" s="325" t="s">
        <v>20</v>
      </c>
      <c r="D21" s="150">
        <v>1</v>
      </c>
      <c r="E21" s="326">
        <v>85</v>
      </c>
      <c r="F21" s="427">
        <v>12</v>
      </c>
      <c r="G21" s="476">
        <f t="shared" si="0"/>
        <v>1020</v>
      </c>
      <c r="H21" s="476">
        <v>3.5</v>
      </c>
      <c r="I21" s="476">
        <f t="shared" si="1"/>
        <v>297.5</v>
      </c>
      <c r="J21" s="477">
        <f t="shared" si="2"/>
        <v>1317.5</v>
      </c>
      <c r="K21" s="477">
        <f t="shared" si="3"/>
        <v>15.5</v>
      </c>
      <c r="L21" s="106"/>
      <c r="M21" s="158">
        <v>0</v>
      </c>
      <c r="N21" s="158">
        <v>0</v>
      </c>
      <c r="O21" s="82"/>
      <c r="P21" s="159"/>
      <c r="Q21" s="159"/>
    </row>
    <row r="22" spans="1:17" ht="18" customHeight="1">
      <c r="A22" s="147">
        <f t="shared" si="6"/>
        <v>10</v>
      </c>
      <c r="B22" s="76" t="s">
        <v>564</v>
      </c>
      <c r="C22" s="325" t="s">
        <v>20</v>
      </c>
      <c r="D22" s="150">
        <v>1</v>
      </c>
      <c r="E22" s="326">
        <v>12</v>
      </c>
      <c r="F22" s="476">
        <v>15</v>
      </c>
      <c r="G22" s="476">
        <f t="shared" si="0"/>
        <v>180</v>
      </c>
      <c r="H22" s="476">
        <v>5</v>
      </c>
      <c r="I22" s="476">
        <f t="shared" si="1"/>
        <v>60</v>
      </c>
      <c r="J22" s="477">
        <f t="shared" si="2"/>
        <v>240</v>
      </c>
      <c r="K22" s="477">
        <f t="shared" si="3"/>
        <v>20</v>
      </c>
      <c r="L22" s="106"/>
      <c r="M22" s="158">
        <v>0</v>
      </c>
      <c r="N22" s="158">
        <v>0</v>
      </c>
      <c r="O22" s="82"/>
      <c r="P22" s="159"/>
      <c r="Q22" s="159"/>
    </row>
    <row r="23" spans="1:17" ht="18" customHeight="1">
      <c r="A23" s="147">
        <f t="shared" si="6"/>
        <v>11</v>
      </c>
      <c r="B23" s="76" t="s">
        <v>565</v>
      </c>
      <c r="C23" s="325" t="s">
        <v>20</v>
      </c>
      <c r="D23" s="150">
        <v>1</v>
      </c>
      <c r="E23" s="326">
        <v>12</v>
      </c>
      <c r="F23" s="476">
        <v>25</v>
      </c>
      <c r="G23" s="476">
        <f t="shared" si="0"/>
        <v>300</v>
      </c>
      <c r="H23" s="476">
        <v>5</v>
      </c>
      <c r="I23" s="476">
        <f t="shared" si="1"/>
        <v>60</v>
      </c>
      <c r="J23" s="477">
        <f t="shared" si="2"/>
        <v>360</v>
      </c>
      <c r="K23" s="477">
        <f t="shared" si="3"/>
        <v>30</v>
      </c>
      <c r="L23" s="106"/>
      <c r="M23" s="158">
        <v>0</v>
      </c>
      <c r="N23" s="158">
        <v>0</v>
      </c>
      <c r="O23" s="82"/>
      <c r="P23" s="159" t="s">
        <v>731</v>
      </c>
      <c r="Q23" s="159"/>
    </row>
    <row r="24" spans="1:17" ht="18" customHeight="1">
      <c r="A24" s="147">
        <f t="shared" si="6"/>
        <v>12</v>
      </c>
      <c r="B24" s="76" t="s">
        <v>566</v>
      </c>
      <c r="C24" s="325" t="s">
        <v>310</v>
      </c>
      <c r="D24" s="150">
        <v>1</v>
      </c>
      <c r="E24" s="326">
        <v>100</v>
      </c>
      <c r="F24" s="476">
        <v>1.5</v>
      </c>
      <c r="G24" s="476">
        <f t="shared" si="0"/>
        <v>150</v>
      </c>
      <c r="H24" s="476">
        <v>1</v>
      </c>
      <c r="I24" s="476">
        <f t="shared" si="1"/>
        <v>100</v>
      </c>
      <c r="J24" s="477">
        <f t="shared" si="2"/>
        <v>250</v>
      </c>
      <c r="K24" s="477">
        <f t="shared" si="3"/>
        <v>2.5</v>
      </c>
      <c r="L24" s="106"/>
      <c r="M24" s="158">
        <v>0</v>
      </c>
      <c r="N24" s="158">
        <v>0</v>
      </c>
      <c r="O24" s="82"/>
      <c r="P24" s="159" t="s">
        <v>730</v>
      </c>
      <c r="Q24" s="159"/>
    </row>
    <row r="25" spans="1:17" ht="18" customHeight="1">
      <c r="A25" s="147">
        <f t="shared" si="6"/>
        <v>13</v>
      </c>
      <c r="B25" s="76" t="s">
        <v>567</v>
      </c>
      <c r="C25" s="325" t="s">
        <v>310</v>
      </c>
      <c r="D25" s="150">
        <v>1</v>
      </c>
      <c r="E25" s="326">
        <v>28000</v>
      </c>
      <c r="F25" s="476">
        <v>0.5</v>
      </c>
      <c r="G25" s="476">
        <f t="shared" si="0"/>
        <v>14000</v>
      </c>
      <c r="H25" s="476">
        <v>0.2</v>
      </c>
      <c r="I25" s="476">
        <f t="shared" si="1"/>
        <v>5600</v>
      </c>
      <c r="J25" s="477">
        <f t="shared" si="2"/>
        <v>19600</v>
      </c>
      <c r="K25" s="477">
        <f t="shared" si="3"/>
        <v>0.7</v>
      </c>
      <c r="L25" s="106"/>
      <c r="M25" s="158">
        <v>0</v>
      </c>
      <c r="N25" s="328">
        <v>0</v>
      </c>
      <c r="O25" s="82"/>
      <c r="P25" s="159" t="s">
        <v>730</v>
      </c>
      <c r="Q25" s="159"/>
    </row>
    <row r="26" spans="1:17" ht="18" customHeight="1">
      <c r="A26" s="147">
        <f t="shared" si="6"/>
        <v>14</v>
      </c>
      <c r="B26" s="76" t="s">
        <v>568</v>
      </c>
      <c r="C26" s="325" t="s">
        <v>310</v>
      </c>
      <c r="D26" s="150">
        <v>1</v>
      </c>
      <c r="E26" s="326">
        <v>15500</v>
      </c>
      <c r="F26" s="476">
        <v>0.45</v>
      </c>
      <c r="G26" s="476">
        <f t="shared" si="0"/>
        <v>6975</v>
      </c>
      <c r="H26" s="476">
        <v>0.25</v>
      </c>
      <c r="I26" s="476">
        <f t="shared" si="1"/>
        <v>3875</v>
      </c>
      <c r="J26" s="477">
        <f t="shared" si="2"/>
        <v>10850</v>
      </c>
      <c r="K26" s="477">
        <f t="shared" si="3"/>
        <v>0.7</v>
      </c>
      <c r="L26" s="106"/>
      <c r="M26" s="158">
        <v>0</v>
      </c>
      <c r="N26" s="328">
        <v>0</v>
      </c>
      <c r="O26" s="82"/>
      <c r="P26" s="159" t="s">
        <v>730</v>
      </c>
      <c r="Q26" s="159"/>
    </row>
    <row r="27" spans="1:17" ht="18" customHeight="1">
      <c r="A27" s="147">
        <f>A26+1</f>
        <v>15</v>
      </c>
      <c r="B27" s="76" t="s">
        <v>645</v>
      </c>
      <c r="C27" s="325" t="s">
        <v>310</v>
      </c>
      <c r="D27" s="150">
        <v>1</v>
      </c>
      <c r="E27" s="326">
        <v>100</v>
      </c>
      <c r="F27" s="476">
        <v>1</v>
      </c>
      <c r="G27" s="476">
        <f t="shared" si="0"/>
        <v>100</v>
      </c>
      <c r="H27" s="476">
        <v>0.5</v>
      </c>
      <c r="I27" s="476">
        <f t="shared" si="1"/>
        <v>50</v>
      </c>
      <c r="J27" s="477">
        <f t="shared" si="2"/>
        <v>150</v>
      </c>
      <c r="K27" s="477">
        <f t="shared" si="3"/>
        <v>1.5</v>
      </c>
      <c r="L27" s="106"/>
      <c r="M27" s="158">
        <v>0</v>
      </c>
      <c r="N27" s="158">
        <v>0</v>
      </c>
      <c r="O27" s="82"/>
      <c r="P27" s="159" t="s">
        <v>730</v>
      </c>
      <c r="Q27" s="159"/>
    </row>
    <row r="28" spans="1:17" ht="18" customHeight="1" thickBot="1">
      <c r="A28" s="433">
        <f>A27+1</f>
        <v>16</v>
      </c>
      <c r="B28" s="434" t="s">
        <v>569</v>
      </c>
      <c r="C28" s="435" t="s">
        <v>310</v>
      </c>
      <c r="D28" s="436">
        <v>1</v>
      </c>
      <c r="E28" s="437">
        <v>50</v>
      </c>
      <c r="F28" s="498">
        <v>8.5</v>
      </c>
      <c r="G28" s="498">
        <f t="shared" si="0"/>
        <v>425</v>
      </c>
      <c r="H28" s="498">
        <v>3</v>
      </c>
      <c r="I28" s="498">
        <f t="shared" si="1"/>
        <v>150</v>
      </c>
      <c r="J28" s="499">
        <f t="shared" si="2"/>
        <v>575</v>
      </c>
      <c r="K28" s="499">
        <f t="shared" si="3"/>
        <v>11.5</v>
      </c>
      <c r="L28" s="106"/>
      <c r="M28" s="438">
        <v>0</v>
      </c>
      <c r="N28" s="438">
        <v>0</v>
      </c>
      <c r="O28" s="82"/>
      <c r="P28" s="159" t="s">
        <v>730</v>
      </c>
      <c r="Q28" s="439"/>
    </row>
    <row r="29" spans="1:17" s="21" customFormat="1" ht="27.75" customHeight="1">
      <c r="A29" s="449"/>
      <c r="B29" s="500" t="s">
        <v>570</v>
      </c>
      <c r="C29" s="491"/>
      <c r="D29" s="492"/>
      <c r="E29" s="493"/>
      <c r="F29" s="494"/>
      <c r="G29" s="494"/>
      <c r="H29" s="494"/>
      <c r="I29" s="494"/>
      <c r="J29" s="494"/>
      <c r="K29" s="495"/>
      <c r="L29" s="456"/>
      <c r="M29" s="457"/>
      <c r="N29" s="457"/>
      <c r="O29" s="458"/>
      <c r="P29" s="459"/>
      <c r="Q29" s="460"/>
    </row>
    <row r="30" spans="1:17" ht="25.5">
      <c r="A30" s="461">
        <f>A28+1</f>
        <v>17</v>
      </c>
      <c r="B30" s="76" t="s">
        <v>571</v>
      </c>
      <c r="C30" s="325" t="s">
        <v>52</v>
      </c>
      <c r="D30" s="150">
        <v>1</v>
      </c>
      <c r="E30" s="329">
        <v>1</v>
      </c>
      <c r="F30" s="476">
        <v>800</v>
      </c>
      <c r="G30" s="476">
        <f>F30*E30</f>
        <v>800</v>
      </c>
      <c r="H30" s="476">
        <v>150</v>
      </c>
      <c r="I30" s="476">
        <f>H30*E30</f>
        <v>150</v>
      </c>
      <c r="J30" s="477">
        <f>G30+I30</f>
        <v>950</v>
      </c>
      <c r="K30" s="477">
        <f>J30/E30</f>
        <v>950</v>
      </c>
      <c r="L30" s="106"/>
      <c r="M30" s="157">
        <v>0</v>
      </c>
      <c r="N30" s="157">
        <v>0</v>
      </c>
      <c r="O30" s="462"/>
      <c r="P30" s="431" t="s">
        <v>724</v>
      </c>
      <c r="Q30" s="463"/>
    </row>
    <row r="31" spans="1:17" ht="35.25">
      <c r="A31" s="461"/>
      <c r="B31" s="76" t="s">
        <v>723</v>
      </c>
      <c r="C31" s="325" t="s">
        <v>52</v>
      </c>
      <c r="D31" s="150">
        <v>1</v>
      </c>
      <c r="E31" s="329">
        <v>48</v>
      </c>
      <c r="F31" s="476">
        <v>50</v>
      </c>
      <c r="G31" s="476">
        <f>F31*E31</f>
        <v>2400</v>
      </c>
      <c r="H31" s="476">
        <v>10</v>
      </c>
      <c r="I31" s="476">
        <f>H31*E31</f>
        <v>480</v>
      </c>
      <c r="J31" s="477">
        <f>G31+I31</f>
        <v>2880</v>
      </c>
      <c r="K31" s="477">
        <f>J31/E31</f>
        <v>60</v>
      </c>
      <c r="L31" s="106"/>
      <c r="M31" s="157">
        <v>0</v>
      </c>
      <c r="N31" s="157">
        <v>0</v>
      </c>
      <c r="O31" s="462"/>
      <c r="P31" s="429" t="s">
        <v>725</v>
      </c>
      <c r="Q31" s="464"/>
    </row>
    <row r="32" spans="1:17" ht="15">
      <c r="A32" s="461">
        <f>A30+1</f>
        <v>18</v>
      </c>
      <c r="B32" s="76" t="s">
        <v>674</v>
      </c>
      <c r="C32" s="325" t="s">
        <v>20</v>
      </c>
      <c r="D32" s="150">
        <v>1</v>
      </c>
      <c r="E32" s="329">
        <v>2</v>
      </c>
      <c r="F32" s="476">
        <v>50</v>
      </c>
      <c r="G32" s="476">
        <f>F32*E32</f>
        <v>100</v>
      </c>
      <c r="H32" s="476">
        <v>20</v>
      </c>
      <c r="I32" s="476">
        <f>H32*E32</f>
        <v>40</v>
      </c>
      <c r="J32" s="477">
        <f>G32+I32</f>
        <v>140</v>
      </c>
      <c r="K32" s="477">
        <f>J32/E32</f>
        <v>70</v>
      </c>
      <c r="L32" s="106"/>
      <c r="M32" s="158">
        <v>0</v>
      </c>
      <c r="N32" s="158">
        <v>0</v>
      </c>
      <c r="O32" s="462"/>
      <c r="P32" s="432" t="s">
        <v>726</v>
      </c>
      <c r="Q32" s="463"/>
    </row>
    <row r="33" spans="1:17" ht="15">
      <c r="A33" s="461">
        <f>A32+1</f>
        <v>19</v>
      </c>
      <c r="B33" s="76" t="s">
        <v>558</v>
      </c>
      <c r="C33" s="325" t="s">
        <v>20</v>
      </c>
      <c r="D33" s="150">
        <v>1</v>
      </c>
      <c r="E33" s="329">
        <v>2</v>
      </c>
      <c r="F33" s="476">
        <v>50</v>
      </c>
      <c r="G33" s="476">
        <f>F33*E33</f>
        <v>100</v>
      </c>
      <c r="H33" s="476">
        <v>20</v>
      </c>
      <c r="I33" s="476">
        <f>H33*E33</f>
        <v>40</v>
      </c>
      <c r="J33" s="477">
        <f>G33+I33</f>
        <v>140</v>
      </c>
      <c r="K33" s="477">
        <f>J33/E33</f>
        <v>70</v>
      </c>
      <c r="L33" s="106"/>
      <c r="M33" s="158">
        <v>0</v>
      </c>
      <c r="N33" s="158">
        <v>0</v>
      </c>
      <c r="O33" s="462"/>
      <c r="P33" s="430" t="s">
        <v>726</v>
      </c>
      <c r="Q33" s="463"/>
    </row>
    <row r="34" spans="1:17" ht="23.25" thickBot="1">
      <c r="A34" s="465">
        <f>A33+1</f>
        <v>20</v>
      </c>
      <c r="B34" s="466" t="s">
        <v>572</v>
      </c>
      <c r="C34" s="467" t="s">
        <v>310</v>
      </c>
      <c r="D34" s="468">
        <v>1</v>
      </c>
      <c r="E34" s="469">
        <v>4300</v>
      </c>
      <c r="F34" s="480">
        <v>0.45</v>
      </c>
      <c r="G34" s="480">
        <f>F34*E34</f>
        <v>1935</v>
      </c>
      <c r="H34" s="480">
        <v>0.3</v>
      </c>
      <c r="I34" s="480">
        <f>H34*E34</f>
        <v>1290</v>
      </c>
      <c r="J34" s="481">
        <f>G34+I34</f>
        <v>3225</v>
      </c>
      <c r="K34" s="481">
        <f>J34/E34</f>
        <v>0.75</v>
      </c>
      <c r="L34" s="471"/>
      <c r="M34" s="472">
        <v>0</v>
      </c>
      <c r="N34" s="472">
        <v>0</v>
      </c>
      <c r="O34" s="84"/>
      <c r="P34" s="473" t="s">
        <v>727</v>
      </c>
      <c r="Q34" s="474"/>
    </row>
    <row r="35" spans="1:17" s="21" customFormat="1" ht="27.75" customHeight="1">
      <c r="A35" s="440"/>
      <c r="B35" s="441" t="s">
        <v>588</v>
      </c>
      <c r="C35" s="442"/>
      <c r="D35" s="487"/>
      <c r="E35" s="488"/>
      <c r="F35" s="489"/>
      <c r="G35" s="489"/>
      <c r="H35" s="489"/>
      <c r="I35" s="489"/>
      <c r="J35" s="489"/>
      <c r="K35" s="490"/>
      <c r="L35" s="20"/>
      <c r="M35" s="446"/>
      <c r="N35" s="446"/>
      <c r="O35" s="82"/>
      <c r="P35" s="447"/>
      <c r="Q35" s="448"/>
    </row>
    <row r="36" spans="1:17" ht="15.75" thickBot="1">
      <c r="A36" s="433">
        <f>A34+1</f>
        <v>21</v>
      </c>
      <c r="B36" s="434" t="s">
        <v>589</v>
      </c>
      <c r="C36" s="435" t="s">
        <v>52</v>
      </c>
      <c r="D36" s="436">
        <v>1</v>
      </c>
      <c r="E36" s="437">
        <v>25</v>
      </c>
      <c r="F36" s="498">
        <v>215</v>
      </c>
      <c r="G36" s="498">
        <f>F36*E36</f>
        <v>5375</v>
      </c>
      <c r="H36" s="498">
        <v>15</v>
      </c>
      <c r="I36" s="498">
        <f>H36*E36</f>
        <v>375</v>
      </c>
      <c r="J36" s="499">
        <f>G36+I36</f>
        <v>5750</v>
      </c>
      <c r="K36" s="499">
        <f>J36/E36</f>
        <v>230</v>
      </c>
      <c r="L36" s="106"/>
      <c r="M36" s="438">
        <v>0</v>
      </c>
      <c r="N36" s="438">
        <v>0</v>
      </c>
      <c r="O36" s="82"/>
      <c r="P36" s="439"/>
      <c r="Q36" s="439"/>
    </row>
    <row r="37" spans="1:17" s="21" customFormat="1" ht="17.25" customHeight="1">
      <c r="A37" s="449"/>
      <c r="B37" s="450" t="s">
        <v>573</v>
      </c>
      <c r="C37" s="451"/>
      <c r="D37" s="452"/>
      <c r="E37" s="453"/>
      <c r="F37" s="454"/>
      <c r="G37" s="454"/>
      <c r="H37" s="454"/>
      <c r="I37" s="454"/>
      <c r="J37" s="454"/>
      <c r="K37" s="455"/>
      <c r="L37" s="456"/>
      <c r="M37" s="457"/>
      <c r="N37" s="457"/>
      <c r="O37" s="458"/>
      <c r="P37" s="459"/>
      <c r="Q37" s="460"/>
    </row>
    <row r="38" spans="1:17" ht="15">
      <c r="A38" s="461">
        <f>A36+1</f>
        <v>22</v>
      </c>
      <c r="B38" s="76" t="s">
        <v>675</v>
      </c>
      <c r="C38" s="325" t="s">
        <v>52</v>
      </c>
      <c r="D38" s="150">
        <v>1</v>
      </c>
      <c r="E38" s="326">
        <v>1</v>
      </c>
      <c r="F38" s="427">
        <v>350</v>
      </c>
      <c r="G38" s="476">
        <f t="shared" ref="G38:G52" si="7">F38*E38</f>
        <v>350</v>
      </c>
      <c r="H38" s="476">
        <v>35</v>
      </c>
      <c r="I38" s="476">
        <f t="shared" ref="I38:I52" si="8">H38*E38</f>
        <v>35</v>
      </c>
      <c r="J38" s="477">
        <f t="shared" ref="J38:J52" si="9">G38+I38</f>
        <v>385</v>
      </c>
      <c r="K38" s="477">
        <f t="shared" ref="K38:K52" si="10">J38/E38</f>
        <v>385</v>
      </c>
      <c r="L38" s="106"/>
      <c r="M38" s="158">
        <v>0</v>
      </c>
      <c r="N38" s="158">
        <v>0</v>
      </c>
      <c r="O38" s="462"/>
      <c r="P38" s="271" t="s">
        <v>733</v>
      </c>
      <c r="Q38" s="463"/>
    </row>
    <row r="39" spans="1:17" ht="21.6" customHeight="1">
      <c r="A39" s="461">
        <f>A38+1</f>
        <v>23</v>
      </c>
      <c r="B39" s="76" t="s">
        <v>574</v>
      </c>
      <c r="C39" s="325" t="s">
        <v>52</v>
      </c>
      <c r="D39" s="150">
        <v>1</v>
      </c>
      <c r="E39" s="329">
        <v>4</v>
      </c>
      <c r="F39" s="427">
        <v>1015</v>
      </c>
      <c r="G39" s="476">
        <f t="shared" si="7"/>
        <v>4060</v>
      </c>
      <c r="H39" s="476">
        <v>50</v>
      </c>
      <c r="I39" s="476">
        <f t="shared" si="8"/>
        <v>200</v>
      </c>
      <c r="J39" s="477">
        <f t="shared" si="9"/>
        <v>4260</v>
      </c>
      <c r="K39" s="477">
        <f t="shared" si="10"/>
        <v>1065</v>
      </c>
      <c r="L39" s="106"/>
      <c r="M39" s="158">
        <v>0</v>
      </c>
      <c r="N39" s="158">
        <v>0</v>
      </c>
      <c r="O39" s="462"/>
      <c r="P39" s="503" t="s">
        <v>734</v>
      </c>
      <c r="Q39" s="463"/>
    </row>
    <row r="40" spans="1:17" ht="90">
      <c r="A40" s="461">
        <f>A39+1</f>
        <v>24</v>
      </c>
      <c r="B40" s="76" t="s">
        <v>575</v>
      </c>
      <c r="C40" s="325" t="s">
        <v>20</v>
      </c>
      <c r="D40" s="150">
        <v>1</v>
      </c>
      <c r="E40" s="326">
        <v>43</v>
      </c>
      <c r="F40" s="427">
        <v>88</v>
      </c>
      <c r="G40" s="476">
        <f t="shared" si="7"/>
        <v>3784</v>
      </c>
      <c r="H40" s="476">
        <v>15</v>
      </c>
      <c r="I40" s="476">
        <f t="shared" si="8"/>
        <v>645</v>
      </c>
      <c r="J40" s="477">
        <f t="shared" si="9"/>
        <v>4429</v>
      </c>
      <c r="K40" s="477">
        <f t="shared" si="10"/>
        <v>103</v>
      </c>
      <c r="L40" s="106"/>
      <c r="M40" s="158">
        <v>0</v>
      </c>
      <c r="N40" s="158">
        <v>0</v>
      </c>
      <c r="O40" s="462"/>
      <c r="P40" s="503" t="s">
        <v>735</v>
      </c>
      <c r="Q40" s="463"/>
    </row>
    <row r="41" spans="1:17" ht="90">
      <c r="A41" s="461">
        <f t="shared" ref="A41:A47" si="11">A40+1</f>
        <v>25</v>
      </c>
      <c r="B41" s="76" t="s">
        <v>576</v>
      </c>
      <c r="C41" s="325" t="s">
        <v>20</v>
      </c>
      <c r="D41" s="150">
        <v>1</v>
      </c>
      <c r="E41" s="326">
        <v>10</v>
      </c>
      <c r="F41" s="427">
        <v>88</v>
      </c>
      <c r="G41" s="476">
        <f t="shared" si="7"/>
        <v>880</v>
      </c>
      <c r="H41" s="476">
        <v>15</v>
      </c>
      <c r="I41" s="476">
        <f t="shared" si="8"/>
        <v>150</v>
      </c>
      <c r="J41" s="477">
        <f t="shared" si="9"/>
        <v>1030</v>
      </c>
      <c r="K41" s="477">
        <f t="shared" si="10"/>
        <v>103</v>
      </c>
      <c r="L41" s="106"/>
      <c r="M41" s="158">
        <v>0</v>
      </c>
      <c r="N41" s="158">
        <v>0</v>
      </c>
      <c r="O41" s="462"/>
      <c r="P41" s="503" t="s">
        <v>735</v>
      </c>
      <c r="Q41" s="463"/>
    </row>
    <row r="42" spans="1:17" ht="112.5">
      <c r="A42" s="461">
        <f t="shared" si="11"/>
        <v>26</v>
      </c>
      <c r="B42" s="76" t="s">
        <v>577</v>
      </c>
      <c r="C42" s="325" t="s">
        <v>20</v>
      </c>
      <c r="D42" s="150">
        <v>1</v>
      </c>
      <c r="E42" s="326">
        <v>25</v>
      </c>
      <c r="F42" s="427">
        <v>101</v>
      </c>
      <c r="G42" s="476">
        <f t="shared" si="7"/>
        <v>2525</v>
      </c>
      <c r="H42" s="476">
        <v>25</v>
      </c>
      <c r="I42" s="476">
        <f t="shared" si="8"/>
        <v>625</v>
      </c>
      <c r="J42" s="477">
        <f t="shared" si="9"/>
        <v>3150</v>
      </c>
      <c r="K42" s="477">
        <f t="shared" si="10"/>
        <v>126</v>
      </c>
      <c r="L42" s="106"/>
      <c r="M42" s="158">
        <v>0</v>
      </c>
      <c r="N42" s="158">
        <v>0</v>
      </c>
      <c r="O42" s="462"/>
      <c r="P42" s="503" t="s">
        <v>736</v>
      </c>
      <c r="Q42" s="463"/>
    </row>
    <row r="43" spans="1:17" ht="112.5">
      <c r="A43" s="461">
        <f t="shared" si="11"/>
        <v>27</v>
      </c>
      <c r="B43" s="76" t="s">
        <v>676</v>
      </c>
      <c r="C43" s="325" t="s">
        <v>20</v>
      </c>
      <c r="D43" s="150">
        <v>1</v>
      </c>
      <c r="E43" s="326">
        <v>24</v>
      </c>
      <c r="F43" s="427">
        <v>101</v>
      </c>
      <c r="G43" s="476">
        <f t="shared" si="7"/>
        <v>2424</v>
      </c>
      <c r="H43" s="476">
        <v>25</v>
      </c>
      <c r="I43" s="476">
        <f t="shared" si="8"/>
        <v>600</v>
      </c>
      <c r="J43" s="477">
        <f t="shared" si="9"/>
        <v>3024</v>
      </c>
      <c r="K43" s="477">
        <f t="shared" si="10"/>
        <v>126</v>
      </c>
      <c r="L43" s="106"/>
      <c r="M43" s="158">
        <v>0</v>
      </c>
      <c r="N43" s="158">
        <v>0</v>
      </c>
      <c r="O43" s="462"/>
      <c r="P43" s="503" t="s">
        <v>736</v>
      </c>
      <c r="Q43" s="463"/>
    </row>
    <row r="44" spans="1:17" ht="112.5">
      <c r="A44" s="461">
        <f t="shared" si="11"/>
        <v>28</v>
      </c>
      <c r="B44" s="76" t="s">
        <v>677</v>
      </c>
      <c r="C44" s="325" t="s">
        <v>20</v>
      </c>
      <c r="D44" s="150">
        <v>1</v>
      </c>
      <c r="E44" s="326">
        <v>2</v>
      </c>
      <c r="F44" s="427">
        <v>390</v>
      </c>
      <c r="G44" s="476">
        <f t="shared" si="7"/>
        <v>780</v>
      </c>
      <c r="H44" s="476">
        <v>50</v>
      </c>
      <c r="I44" s="476">
        <f t="shared" si="8"/>
        <v>100</v>
      </c>
      <c r="J44" s="477">
        <f t="shared" si="9"/>
        <v>880</v>
      </c>
      <c r="K44" s="477">
        <f t="shared" si="10"/>
        <v>440</v>
      </c>
      <c r="L44" s="106"/>
      <c r="M44" s="158">
        <v>0</v>
      </c>
      <c r="N44" s="158">
        <v>0</v>
      </c>
      <c r="O44" s="462"/>
      <c r="P44" s="503" t="s">
        <v>736</v>
      </c>
      <c r="Q44" s="463"/>
    </row>
    <row r="45" spans="1:17" ht="21.75" customHeight="1">
      <c r="A45" s="461">
        <f>A43+1</f>
        <v>28</v>
      </c>
      <c r="B45" s="76" t="s">
        <v>578</v>
      </c>
      <c r="C45" s="325" t="s">
        <v>52</v>
      </c>
      <c r="D45" s="150">
        <v>1</v>
      </c>
      <c r="E45" s="326">
        <v>1</v>
      </c>
      <c r="F45" s="427">
        <v>530</v>
      </c>
      <c r="G45" s="476">
        <f t="shared" si="7"/>
        <v>530</v>
      </c>
      <c r="H45" s="476">
        <v>55</v>
      </c>
      <c r="I45" s="476">
        <f t="shared" si="8"/>
        <v>55</v>
      </c>
      <c r="J45" s="477">
        <f t="shared" si="9"/>
        <v>585</v>
      </c>
      <c r="K45" s="477">
        <f t="shared" si="10"/>
        <v>585</v>
      </c>
      <c r="L45" s="106"/>
      <c r="M45" s="158">
        <v>0</v>
      </c>
      <c r="N45" s="158">
        <v>0</v>
      </c>
      <c r="O45" s="462"/>
      <c r="P45" s="271"/>
      <c r="Q45" s="463"/>
    </row>
    <row r="46" spans="1:17" ht="21.75" customHeight="1">
      <c r="A46" s="461">
        <f>A45+1</f>
        <v>29</v>
      </c>
      <c r="B46" s="76" t="s">
        <v>579</v>
      </c>
      <c r="C46" s="325" t="s">
        <v>20</v>
      </c>
      <c r="D46" s="150">
        <v>1</v>
      </c>
      <c r="E46" s="326">
        <v>1</v>
      </c>
      <c r="F46" s="427">
        <v>70</v>
      </c>
      <c r="G46" s="476">
        <f t="shared" si="7"/>
        <v>70</v>
      </c>
      <c r="H46" s="476">
        <v>15</v>
      </c>
      <c r="I46" s="476">
        <f t="shared" si="8"/>
        <v>15</v>
      </c>
      <c r="J46" s="477">
        <f t="shared" si="9"/>
        <v>85</v>
      </c>
      <c r="K46" s="477">
        <f t="shared" si="10"/>
        <v>85</v>
      </c>
      <c r="L46" s="106"/>
      <c r="M46" s="158">
        <v>0</v>
      </c>
      <c r="N46" s="158">
        <v>0</v>
      </c>
      <c r="O46" s="462"/>
      <c r="P46" s="271"/>
      <c r="Q46" s="463"/>
    </row>
    <row r="47" spans="1:17" ht="21.75" customHeight="1">
      <c r="A47" s="461">
        <f t="shared" si="11"/>
        <v>30</v>
      </c>
      <c r="B47" s="76" t="s">
        <v>580</v>
      </c>
      <c r="C47" s="325" t="s">
        <v>20</v>
      </c>
      <c r="D47" s="150">
        <v>1</v>
      </c>
      <c r="E47" s="326">
        <v>1</v>
      </c>
      <c r="F47" s="427">
        <v>120</v>
      </c>
      <c r="G47" s="476">
        <f t="shared" si="7"/>
        <v>120</v>
      </c>
      <c r="H47" s="476">
        <v>20</v>
      </c>
      <c r="I47" s="476">
        <f t="shared" si="8"/>
        <v>20</v>
      </c>
      <c r="J47" s="477">
        <f t="shared" si="9"/>
        <v>140</v>
      </c>
      <c r="K47" s="477">
        <f t="shared" si="10"/>
        <v>140</v>
      </c>
      <c r="L47" s="106"/>
      <c r="M47" s="158">
        <v>0</v>
      </c>
      <c r="N47" s="158">
        <v>0</v>
      </c>
      <c r="O47" s="462"/>
      <c r="P47" s="271"/>
      <c r="Q47" s="463"/>
    </row>
    <row r="48" spans="1:17" ht="21.75" customHeight="1">
      <c r="A48" s="461">
        <f>A47+1</f>
        <v>31</v>
      </c>
      <c r="B48" s="76" t="s">
        <v>581</v>
      </c>
      <c r="C48" s="325" t="s">
        <v>20</v>
      </c>
      <c r="D48" s="150">
        <v>1</v>
      </c>
      <c r="E48" s="326">
        <v>5</v>
      </c>
      <c r="F48" s="427">
        <v>350</v>
      </c>
      <c r="G48" s="476">
        <f t="shared" si="7"/>
        <v>1750</v>
      </c>
      <c r="H48" s="476">
        <v>50</v>
      </c>
      <c r="I48" s="476">
        <f t="shared" si="8"/>
        <v>250</v>
      </c>
      <c r="J48" s="477">
        <f t="shared" si="9"/>
        <v>2000</v>
      </c>
      <c r="K48" s="477">
        <f t="shared" si="10"/>
        <v>400</v>
      </c>
      <c r="L48" s="106"/>
      <c r="M48" s="158">
        <v>0</v>
      </c>
      <c r="N48" s="158">
        <v>0</v>
      </c>
      <c r="O48" s="462"/>
      <c r="P48" s="504"/>
      <c r="Q48" s="463"/>
    </row>
    <row r="49" spans="1:17" ht="21.75" customHeight="1">
      <c r="A49" s="461">
        <f>A48+1</f>
        <v>32</v>
      </c>
      <c r="B49" s="76" t="s">
        <v>582</v>
      </c>
      <c r="C49" s="325" t="s">
        <v>310</v>
      </c>
      <c r="D49" s="150">
        <v>1</v>
      </c>
      <c r="E49" s="326">
        <v>100</v>
      </c>
      <c r="F49" s="427">
        <v>1.5</v>
      </c>
      <c r="G49" s="476">
        <f t="shared" si="7"/>
        <v>150</v>
      </c>
      <c r="H49" s="476">
        <v>1</v>
      </c>
      <c r="I49" s="476">
        <f t="shared" si="8"/>
        <v>100</v>
      </c>
      <c r="J49" s="477">
        <f t="shared" si="9"/>
        <v>250</v>
      </c>
      <c r="K49" s="477">
        <f t="shared" si="10"/>
        <v>2.5</v>
      </c>
      <c r="L49" s="106"/>
      <c r="M49" s="158">
        <v>0</v>
      </c>
      <c r="N49" s="158">
        <v>0</v>
      </c>
      <c r="O49" s="462"/>
      <c r="P49" s="503" t="s">
        <v>737</v>
      </c>
      <c r="Q49" s="463"/>
    </row>
    <row r="50" spans="1:17" ht="21.75" customHeight="1">
      <c r="A50" s="461"/>
      <c r="B50" s="76" t="s">
        <v>728</v>
      </c>
      <c r="C50" s="325" t="s">
        <v>20</v>
      </c>
      <c r="D50" s="150">
        <v>1</v>
      </c>
      <c r="E50" s="475">
        <v>2</v>
      </c>
      <c r="F50" s="427">
        <v>170</v>
      </c>
      <c r="G50" s="476">
        <f t="shared" ref="G50" si="12">F50*E50</f>
        <v>340</v>
      </c>
      <c r="H50" s="476">
        <v>180</v>
      </c>
      <c r="I50" s="476">
        <f t="shared" ref="I50" si="13">H50*E50</f>
        <v>360</v>
      </c>
      <c r="J50" s="477">
        <f t="shared" ref="J50" si="14">G50+I50</f>
        <v>700</v>
      </c>
      <c r="K50" s="477">
        <f t="shared" ref="K50" si="15">J50/E50</f>
        <v>350</v>
      </c>
      <c r="L50" s="106"/>
      <c r="M50" s="158"/>
      <c r="N50" s="158"/>
      <c r="O50" s="462"/>
      <c r="P50" s="159"/>
      <c r="Q50" s="463"/>
    </row>
    <row r="51" spans="1:17" ht="21.75" customHeight="1">
      <c r="A51" s="461">
        <f>A49+1</f>
        <v>33</v>
      </c>
      <c r="B51" s="76" t="s">
        <v>583</v>
      </c>
      <c r="C51" s="325" t="s">
        <v>310</v>
      </c>
      <c r="D51" s="150">
        <v>1</v>
      </c>
      <c r="E51" s="326">
        <v>8300</v>
      </c>
      <c r="F51" s="427">
        <v>0.8</v>
      </c>
      <c r="G51" s="476">
        <f t="shared" si="7"/>
        <v>6640</v>
      </c>
      <c r="H51" s="476">
        <v>0.2</v>
      </c>
      <c r="I51" s="476">
        <f t="shared" si="8"/>
        <v>1660</v>
      </c>
      <c r="J51" s="477">
        <f t="shared" si="9"/>
        <v>8300</v>
      </c>
      <c r="K51" s="477">
        <f t="shared" si="10"/>
        <v>1</v>
      </c>
      <c r="L51" s="106"/>
      <c r="M51" s="158">
        <v>0</v>
      </c>
      <c r="N51" s="158">
        <v>0</v>
      </c>
      <c r="O51" s="462"/>
      <c r="P51" s="159"/>
      <c r="Q51" s="463"/>
    </row>
    <row r="52" spans="1:17" ht="21.75" customHeight="1" thickBot="1">
      <c r="A52" s="465">
        <f>A51+1</f>
        <v>34</v>
      </c>
      <c r="B52" s="466" t="s">
        <v>584</v>
      </c>
      <c r="C52" s="467" t="s">
        <v>310</v>
      </c>
      <c r="D52" s="468">
        <v>1</v>
      </c>
      <c r="E52" s="478">
        <v>200</v>
      </c>
      <c r="F52" s="479">
        <v>8.5</v>
      </c>
      <c r="G52" s="480">
        <f t="shared" si="7"/>
        <v>1700</v>
      </c>
      <c r="H52" s="480">
        <v>3.5</v>
      </c>
      <c r="I52" s="480">
        <f t="shared" si="8"/>
        <v>700</v>
      </c>
      <c r="J52" s="481">
        <f t="shared" si="9"/>
        <v>2400</v>
      </c>
      <c r="K52" s="481">
        <f t="shared" si="10"/>
        <v>12</v>
      </c>
      <c r="L52" s="471"/>
      <c r="M52" s="472">
        <v>0</v>
      </c>
      <c r="N52" s="472">
        <v>0</v>
      </c>
      <c r="O52" s="84"/>
      <c r="P52" s="482"/>
      <c r="Q52" s="474"/>
    </row>
    <row r="53" spans="1:17" s="21" customFormat="1" ht="18.75" customHeight="1">
      <c r="A53" s="510"/>
      <c r="B53" s="511" t="s">
        <v>636</v>
      </c>
      <c r="C53" s="512"/>
      <c r="D53" s="492"/>
      <c r="E53" s="493"/>
      <c r="F53" s="494"/>
      <c r="G53" s="494"/>
      <c r="H53" s="494"/>
      <c r="I53" s="494"/>
      <c r="J53" s="494"/>
      <c r="K53" s="495"/>
      <c r="L53" s="456"/>
      <c r="M53" s="457"/>
      <c r="N53" s="457"/>
      <c r="O53" s="458"/>
      <c r="P53" s="459"/>
      <c r="Q53" s="460"/>
    </row>
    <row r="54" spans="1:17" ht="18.75" customHeight="1">
      <c r="A54" s="513">
        <f>A52+1</f>
        <v>35</v>
      </c>
      <c r="B54" s="76" t="s">
        <v>637</v>
      </c>
      <c r="C54" s="325" t="s">
        <v>52</v>
      </c>
      <c r="D54" s="150">
        <v>1</v>
      </c>
      <c r="E54" s="329">
        <v>1</v>
      </c>
      <c r="F54" s="152">
        <v>1750</v>
      </c>
      <c r="G54" s="154">
        <f t="shared" ref="G54:G63" si="16">F54*E54</f>
        <v>1750</v>
      </c>
      <c r="H54" s="154">
        <v>550</v>
      </c>
      <c r="I54" s="154">
        <f t="shared" ref="I54:I63" si="17">H54*E54</f>
        <v>550</v>
      </c>
      <c r="J54" s="506">
        <f t="shared" ref="J54:J63" si="18">G54+I54</f>
        <v>2300</v>
      </c>
      <c r="K54" s="507">
        <f t="shared" ref="K54:K63" si="19">J54/E54</f>
        <v>2300</v>
      </c>
      <c r="L54" s="106"/>
      <c r="M54" s="158">
        <v>0</v>
      </c>
      <c r="N54" s="158">
        <v>0</v>
      </c>
      <c r="O54" s="462"/>
      <c r="P54" s="159"/>
      <c r="Q54" s="463"/>
    </row>
    <row r="55" spans="1:17" ht="18.75" customHeight="1">
      <c r="A55" s="513">
        <f>A54+1</f>
        <v>36</v>
      </c>
      <c r="B55" s="76" t="s">
        <v>638</v>
      </c>
      <c r="C55" s="325" t="s">
        <v>52</v>
      </c>
      <c r="D55" s="150">
        <v>1</v>
      </c>
      <c r="E55" s="329">
        <v>7</v>
      </c>
      <c r="F55" s="152">
        <v>450</v>
      </c>
      <c r="G55" s="154">
        <f t="shared" si="16"/>
        <v>3150</v>
      </c>
      <c r="H55" s="154">
        <v>50</v>
      </c>
      <c r="I55" s="154">
        <f t="shared" si="17"/>
        <v>350</v>
      </c>
      <c r="J55" s="506">
        <f t="shared" si="18"/>
        <v>3500</v>
      </c>
      <c r="K55" s="507">
        <f t="shared" si="19"/>
        <v>500</v>
      </c>
      <c r="L55" s="106"/>
      <c r="M55" s="158">
        <v>0</v>
      </c>
      <c r="N55" s="158">
        <v>0</v>
      </c>
      <c r="O55" s="462"/>
      <c r="P55" s="159"/>
      <c r="Q55" s="463"/>
    </row>
    <row r="56" spans="1:17" ht="18.75" customHeight="1">
      <c r="A56" s="513">
        <f t="shared" ref="A56:A61" si="20">A55+1</f>
        <v>37</v>
      </c>
      <c r="B56" s="76" t="s">
        <v>639</v>
      </c>
      <c r="C56" s="325" t="s">
        <v>20</v>
      </c>
      <c r="D56" s="150">
        <v>1</v>
      </c>
      <c r="E56" s="326">
        <v>1</v>
      </c>
      <c r="F56" s="152">
        <v>250</v>
      </c>
      <c r="G56" s="154">
        <f t="shared" si="16"/>
        <v>250</v>
      </c>
      <c r="H56" s="154">
        <v>50</v>
      </c>
      <c r="I56" s="154">
        <f t="shared" si="17"/>
        <v>50</v>
      </c>
      <c r="J56" s="506">
        <f t="shared" si="18"/>
        <v>300</v>
      </c>
      <c r="K56" s="507">
        <f t="shared" si="19"/>
        <v>300</v>
      </c>
      <c r="L56" s="106"/>
      <c r="M56" s="158">
        <v>0</v>
      </c>
      <c r="N56" s="158">
        <v>0</v>
      </c>
      <c r="O56" s="462"/>
      <c r="P56" s="159"/>
      <c r="Q56" s="463"/>
    </row>
    <row r="57" spans="1:17" ht="18.75" customHeight="1">
      <c r="A57" s="513">
        <f t="shared" si="20"/>
        <v>38</v>
      </c>
      <c r="B57" s="76" t="s">
        <v>640</v>
      </c>
      <c r="C57" s="325" t="s">
        <v>20</v>
      </c>
      <c r="D57" s="150">
        <v>1</v>
      </c>
      <c r="E57" s="326">
        <v>1</v>
      </c>
      <c r="F57" s="152">
        <v>35</v>
      </c>
      <c r="G57" s="154">
        <f t="shared" si="16"/>
        <v>35</v>
      </c>
      <c r="H57" s="154">
        <v>5</v>
      </c>
      <c r="I57" s="154">
        <f t="shared" si="17"/>
        <v>5</v>
      </c>
      <c r="J57" s="506">
        <f t="shared" si="18"/>
        <v>40</v>
      </c>
      <c r="K57" s="507">
        <f t="shared" si="19"/>
        <v>40</v>
      </c>
      <c r="L57" s="106"/>
      <c r="M57" s="158">
        <v>0</v>
      </c>
      <c r="N57" s="158">
        <v>0</v>
      </c>
      <c r="O57" s="462"/>
      <c r="P57" s="159" t="s">
        <v>730</v>
      </c>
      <c r="Q57" s="463"/>
    </row>
    <row r="58" spans="1:17" ht="18.75" customHeight="1">
      <c r="A58" s="513">
        <f t="shared" si="20"/>
        <v>39</v>
      </c>
      <c r="B58" s="76" t="s">
        <v>641</v>
      </c>
      <c r="C58" s="325" t="s">
        <v>20</v>
      </c>
      <c r="D58" s="150">
        <v>1</v>
      </c>
      <c r="E58" s="326">
        <v>10</v>
      </c>
      <c r="F58" s="152">
        <v>3.5</v>
      </c>
      <c r="G58" s="154">
        <f t="shared" si="16"/>
        <v>35</v>
      </c>
      <c r="H58" s="154">
        <v>2</v>
      </c>
      <c r="I58" s="154">
        <f t="shared" si="17"/>
        <v>20</v>
      </c>
      <c r="J58" s="506">
        <f t="shared" si="18"/>
        <v>55</v>
      </c>
      <c r="K58" s="507">
        <f t="shared" si="19"/>
        <v>5.5</v>
      </c>
      <c r="L58" s="106"/>
      <c r="M58" s="158">
        <v>0</v>
      </c>
      <c r="N58" s="158">
        <v>0</v>
      </c>
      <c r="O58" s="462"/>
      <c r="P58" s="159" t="s">
        <v>730</v>
      </c>
      <c r="Q58" s="463"/>
    </row>
    <row r="59" spans="1:17" ht="18.75" customHeight="1">
      <c r="A59" s="513">
        <f t="shared" si="20"/>
        <v>40</v>
      </c>
      <c r="B59" s="76" t="s">
        <v>642</v>
      </c>
      <c r="C59" s="325" t="s">
        <v>52</v>
      </c>
      <c r="D59" s="150">
        <v>1</v>
      </c>
      <c r="E59" s="326">
        <v>3</v>
      </c>
      <c r="F59" s="152">
        <v>35</v>
      </c>
      <c r="G59" s="154">
        <f t="shared" si="16"/>
        <v>105</v>
      </c>
      <c r="H59" s="154">
        <v>5</v>
      </c>
      <c r="I59" s="154">
        <f t="shared" si="17"/>
        <v>15</v>
      </c>
      <c r="J59" s="506">
        <f t="shared" si="18"/>
        <v>120</v>
      </c>
      <c r="K59" s="507">
        <f t="shared" si="19"/>
        <v>40</v>
      </c>
      <c r="L59" s="106"/>
      <c r="M59" s="158">
        <v>0</v>
      </c>
      <c r="N59" s="158">
        <v>0</v>
      </c>
      <c r="O59" s="462"/>
      <c r="P59" s="159" t="s">
        <v>730</v>
      </c>
      <c r="Q59" s="463"/>
    </row>
    <row r="60" spans="1:17" ht="18.75" customHeight="1">
      <c r="A60" s="513">
        <f>A59+1</f>
        <v>41</v>
      </c>
      <c r="B60" s="76" t="s">
        <v>643</v>
      </c>
      <c r="C60" s="325" t="s">
        <v>20</v>
      </c>
      <c r="D60" s="150">
        <v>1</v>
      </c>
      <c r="E60" s="326">
        <v>1</v>
      </c>
      <c r="F60" s="152">
        <v>65</v>
      </c>
      <c r="G60" s="154">
        <f t="shared" si="16"/>
        <v>65</v>
      </c>
      <c r="H60" s="154">
        <v>20</v>
      </c>
      <c r="I60" s="154">
        <f t="shared" si="17"/>
        <v>20</v>
      </c>
      <c r="J60" s="506">
        <f t="shared" si="18"/>
        <v>85</v>
      </c>
      <c r="K60" s="507">
        <f t="shared" si="19"/>
        <v>85</v>
      </c>
      <c r="L60" s="106"/>
      <c r="M60" s="158">
        <v>0</v>
      </c>
      <c r="N60" s="158">
        <v>0</v>
      </c>
      <c r="O60" s="462"/>
      <c r="P60" s="159" t="s">
        <v>730</v>
      </c>
      <c r="Q60" s="463"/>
    </row>
    <row r="61" spans="1:17" ht="18.75" customHeight="1">
      <c r="A61" s="513">
        <f t="shared" si="20"/>
        <v>42</v>
      </c>
      <c r="B61" s="76" t="s">
        <v>581</v>
      </c>
      <c r="C61" s="325" t="s">
        <v>20</v>
      </c>
      <c r="D61" s="150">
        <v>1</v>
      </c>
      <c r="E61" s="326">
        <v>2</v>
      </c>
      <c r="F61" s="152">
        <v>350</v>
      </c>
      <c r="G61" s="154">
        <f t="shared" si="16"/>
        <v>700</v>
      </c>
      <c r="H61" s="154">
        <v>50</v>
      </c>
      <c r="I61" s="154">
        <f t="shared" si="17"/>
        <v>100</v>
      </c>
      <c r="J61" s="506">
        <f t="shared" si="18"/>
        <v>800</v>
      </c>
      <c r="K61" s="507">
        <f t="shared" si="19"/>
        <v>400</v>
      </c>
      <c r="L61" s="106"/>
      <c r="M61" s="158">
        <v>0</v>
      </c>
      <c r="N61" s="158">
        <v>0</v>
      </c>
      <c r="O61" s="462"/>
      <c r="P61" s="159" t="s">
        <v>730</v>
      </c>
      <c r="Q61" s="463"/>
    </row>
    <row r="62" spans="1:17" ht="18.75" customHeight="1">
      <c r="A62" s="513">
        <f>A61+1</f>
        <v>43</v>
      </c>
      <c r="B62" s="76" t="s">
        <v>644</v>
      </c>
      <c r="C62" s="325" t="s">
        <v>310</v>
      </c>
      <c r="D62" s="150">
        <v>1</v>
      </c>
      <c r="E62" s="326">
        <v>700</v>
      </c>
      <c r="F62" s="152">
        <v>0.8</v>
      </c>
      <c r="G62" s="154">
        <f t="shared" si="16"/>
        <v>560</v>
      </c>
      <c r="H62" s="154">
        <v>0.2</v>
      </c>
      <c r="I62" s="154">
        <f t="shared" si="17"/>
        <v>140</v>
      </c>
      <c r="J62" s="506">
        <f t="shared" si="18"/>
        <v>700</v>
      </c>
      <c r="K62" s="507">
        <f t="shared" si="19"/>
        <v>1</v>
      </c>
      <c r="L62" s="106"/>
      <c r="M62" s="158">
        <v>0</v>
      </c>
      <c r="N62" s="158">
        <v>0</v>
      </c>
      <c r="O62" s="462"/>
      <c r="P62" s="159" t="s">
        <v>730</v>
      </c>
      <c r="Q62" s="463"/>
    </row>
    <row r="63" spans="1:17" ht="18.75" customHeight="1" thickBot="1">
      <c r="A63" s="514">
        <f>A62+1</f>
        <v>44</v>
      </c>
      <c r="B63" s="466" t="s">
        <v>645</v>
      </c>
      <c r="C63" s="467" t="s">
        <v>310</v>
      </c>
      <c r="D63" s="468">
        <v>1</v>
      </c>
      <c r="E63" s="478">
        <v>50</v>
      </c>
      <c r="F63" s="470">
        <v>1.2</v>
      </c>
      <c r="G63" s="110">
        <f t="shared" si="16"/>
        <v>60</v>
      </c>
      <c r="H63" s="110">
        <v>0.5</v>
      </c>
      <c r="I63" s="110">
        <f t="shared" si="17"/>
        <v>25</v>
      </c>
      <c r="J63" s="508">
        <f t="shared" si="18"/>
        <v>85</v>
      </c>
      <c r="K63" s="509">
        <f t="shared" si="19"/>
        <v>1.7</v>
      </c>
      <c r="L63" s="471"/>
      <c r="M63" s="472">
        <v>0</v>
      </c>
      <c r="N63" s="472">
        <v>0</v>
      </c>
      <c r="O63" s="84"/>
      <c r="P63" s="159" t="s">
        <v>730</v>
      </c>
      <c r="Q63" s="474"/>
    </row>
    <row r="64" spans="1:17" s="21" customFormat="1" ht="20.25" customHeight="1">
      <c r="A64" s="440"/>
      <c r="B64" s="441" t="s">
        <v>646</v>
      </c>
      <c r="C64" s="442"/>
      <c r="D64" s="443"/>
      <c r="E64" s="444"/>
      <c r="F64" s="440"/>
      <c r="G64" s="440"/>
      <c r="H64" s="440"/>
      <c r="I64" s="440"/>
      <c r="J64" s="440"/>
      <c r="K64" s="445"/>
      <c r="L64" s="20"/>
      <c r="M64" s="446"/>
      <c r="N64" s="446"/>
      <c r="O64" s="82"/>
      <c r="P64" s="501" t="s">
        <v>729</v>
      </c>
      <c r="Q64" s="448"/>
    </row>
    <row r="65" spans="1:17" ht="20.25" customHeight="1">
      <c r="A65" s="147">
        <f>A63+1</f>
        <v>45</v>
      </c>
      <c r="B65" s="76" t="s">
        <v>647</v>
      </c>
      <c r="C65" s="325" t="s">
        <v>20</v>
      </c>
      <c r="D65" s="150">
        <v>1</v>
      </c>
      <c r="E65" s="329">
        <v>183</v>
      </c>
      <c r="F65" s="483">
        <v>35</v>
      </c>
      <c r="G65" s="484">
        <f t="shared" ref="G65:G77" si="21">F65*E65</f>
        <v>6405</v>
      </c>
      <c r="H65" s="484">
        <v>7.5</v>
      </c>
      <c r="I65" s="484">
        <f t="shared" ref="I65:I77" si="22">H65*E65</f>
        <v>1372.5</v>
      </c>
      <c r="J65" s="485">
        <f t="shared" ref="J65:J77" si="23">G65+I65</f>
        <v>7777.5</v>
      </c>
      <c r="K65" s="486">
        <f t="shared" ref="K65:K77" si="24">J65/E65</f>
        <v>42.5</v>
      </c>
      <c r="L65" s="106"/>
      <c r="M65" s="158">
        <v>0</v>
      </c>
      <c r="N65" s="158">
        <v>0</v>
      </c>
      <c r="O65" s="82"/>
      <c r="P65" s="501" t="s">
        <v>729</v>
      </c>
      <c r="Q65" s="159"/>
    </row>
    <row r="66" spans="1:17" ht="20.25" customHeight="1">
      <c r="A66" s="147">
        <f>A65+1</f>
        <v>46</v>
      </c>
      <c r="B66" s="76" t="s">
        <v>648</v>
      </c>
      <c r="C66" s="325" t="s">
        <v>20</v>
      </c>
      <c r="D66" s="150">
        <v>1</v>
      </c>
      <c r="E66" s="329">
        <v>35</v>
      </c>
      <c r="F66" s="483">
        <v>45</v>
      </c>
      <c r="G66" s="484">
        <f t="shared" si="21"/>
        <v>1575</v>
      </c>
      <c r="H66" s="484">
        <v>5.5</v>
      </c>
      <c r="I66" s="484">
        <f t="shared" si="22"/>
        <v>192.5</v>
      </c>
      <c r="J66" s="485">
        <f t="shared" si="23"/>
        <v>1767.5</v>
      </c>
      <c r="K66" s="486">
        <f t="shared" si="24"/>
        <v>50.5</v>
      </c>
      <c r="L66" s="106"/>
      <c r="M66" s="158">
        <v>0</v>
      </c>
      <c r="N66" s="158">
        <v>0</v>
      </c>
      <c r="O66" s="82"/>
      <c r="P66" s="501" t="s">
        <v>729</v>
      </c>
      <c r="Q66" s="159"/>
    </row>
    <row r="67" spans="1:17" ht="20.25" customHeight="1">
      <c r="A67" s="147">
        <f t="shared" ref="A67:A72" si="25">A66+1</f>
        <v>47</v>
      </c>
      <c r="B67" s="327" t="s">
        <v>649</v>
      </c>
      <c r="C67" s="325" t="s">
        <v>20</v>
      </c>
      <c r="D67" s="150">
        <v>1</v>
      </c>
      <c r="E67" s="326">
        <v>239</v>
      </c>
      <c r="F67" s="483">
        <v>3</v>
      </c>
      <c r="G67" s="484">
        <f t="shared" si="21"/>
        <v>717</v>
      </c>
      <c r="H67" s="484">
        <v>1</v>
      </c>
      <c r="I67" s="484">
        <f t="shared" si="22"/>
        <v>239</v>
      </c>
      <c r="J67" s="485">
        <f t="shared" si="23"/>
        <v>956</v>
      </c>
      <c r="K67" s="486">
        <f t="shared" si="24"/>
        <v>4</v>
      </c>
      <c r="L67" s="106"/>
      <c r="M67" s="158">
        <v>0</v>
      </c>
      <c r="N67" s="158">
        <v>0</v>
      </c>
      <c r="O67" s="82"/>
      <c r="P67" s="501" t="s">
        <v>729</v>
      </c>
      <c r="Q67" s="159"/>
    </row>
    <row r="68" spans="1:17" ht="20.25" customHeight="1">
      <c r="A68" s="147">
        <f t="shared" si="25"/>
        <v>48</v>
      </c>
      <c r="B68" s="327" t="s">
        <v>650</v>
      </c>
      <c r="C68" s="325" t="s">
        <v>20</v>
      </c>
      <c r="D68" s="150">
        <v>1</v>
      </c>
      <c r="E68" s="326">
        <v>23</v>
      </c>
      <c r="F68" s="593">
        <v>43</v>
      </c>
      <c r="G68" s="484">
        <f t="shared" si="21"/>
        <v>989</v>
      </c>
      <c r="H68" s="484">
        <v>5</v>
      </c>
      <c r="I68" s="484">
        <f t="shared" si="22"/>
        <v>115</v>
      </c>
      <c r="J68" s="485">
        <f t="shared" si="23"/>
        <v>1104</v>
      </c>
      <c r="K68" s="486">
        <f t="shared" si="24"/>
        <v>48</v>
      </c>
      <c r="L68" s="106"/>
      <c r="M68" s="158">
        <v>0</v>
      </c>
      <c r="N68" s="158">
        <v>0</v>
      </c>
      <c r="O68" s="82"/>
      <c r="P68" s="501" t="s">
        <v>729</v>
      </c>
      <c r="Q68" s="159"/>
    </row>
    <row r="69" spans="1:17" ht="20.25" customHeight="1">
      <c r="A69" s="147">
        <f t="shared" si="25"/>
        <v>49</v>
      </c>
      <c r="B69" s="327" t="s">
        <v>651</v>
      </c>
      <c r="C69" s="325" t="s">
        <v>20</v>
      </c>
      <c r="D69" s="150">
        <v>1</v>
      </c>
      <c r="E69" s="326">
        <v>23</v>
      </c>
      <c r="F69" s="594"/>
      <c r="G69" s="484">
        <f t="shared" si="21"/>
        <v>0</v>
      </c>
      <c r="H69" s="484">
        <f t="shared" ref="H69:H74" si="26">N69/$J$4</f>
        <v>0</v>
      </c>
      <c r="I69" s="484">
        <f t="shared" si="22"/>
        <v>0</v>
      </c>
      <c r="J69" s="485">
        <f t="shared" si="23"/>
        <v>0</v>
      </c>
      <c r="K69" s="486">
        <f t="shared" si="24"/>
        <v>0</v>
      </c>
      <c r="L69" s="106"/>
      <c r="M69" s="158">
        <v>0</v>
      </c>
      <c r="N69" s="158">
        <v>0</v>
      </c>
      <c r="O69" s="82"/>
      <c r="P69" s="501" t="s">
        <v>729</v>
      </c>
      <c r="Q69" s="159"/>
    </row>
    <row r="70" spans="1:17" ht="20.25" customHeight="1">
      <c r="A70" s="147">
        <f t="shared" si="25"/>
        <v>50</v>
      </c>
      <c r="B70" s="327" t="s">
        <v>652</v>
      </c>
      <c r="C70" s="325" t="s">
        <v>20</v>
      </c>
      <c r="D70" s="150">
        <v>1</v>
      </c>
      <c r="E70" s="326">
        <v>13</v>
      </c>
      <c r="F70" s="483">
        <v>75</v>
      </c>
      <c r="G70" s="484">
        <f t="shared" si="21"/>
        <v>975</v>
      </c>
      <c r="H70" s="484">
        <v>5.5</v>
      </c>
      <c r="I70" s="484">
        <f t="shared" si="22"/>
        <v>71.5</v>
      </c>
      <c r="J70" s="485">
        <f t="shared" si="23"/>
        <v>1046.5</v>
      </c>
      <c r="K70" s="486">
        <f t="shared" si="24"/>
        <v>80.5</v>
      </c>
      <c r="L70" s="106"/>
      <c r="M70" s="158">
        <v>0</v>
      </c>
      <c r="N70" s="158">
        <v>0</v>
      </c>
      <c r="O70" s="82"/>
      <c r="P70" s="501" t="s">
        <v>729</v>
      </c>
      <c r="Q70" s="159"/>
    </row>
    <row r="71" spans="1:17" ht="20.25" customHeight="1">
      <c r="A71" s="147">
        <f>A70+1</f>
        <v>51</v>
      </c>
      <c r="B71" s="327" t="s">
        <v>653</v>
      </c>
      <c r="C71" s="325" t="s">
        <v>52</v>
      </c>
      <c r="D71" s="150">
        <v>1</v>
      </c>
      <c r="E71" s="326">
        <v>1</v>
      </c>
      <c r="F71" s="593">
        <v>1750</v>
      </c>
      <c r="G71" s="595">
        <f t="shared" si="21"/>
        <v>1750</v>
      </c>
      <c r="H71" s="595">
        <v>150</v>
      </c>
      <c r="I71" s="484">
        <f t="shared" si="22"/>
        <v>150</v>
      </c>
      <c r="J71" s="485">
        <f t="shared" si="23"/>
        <v>1900</v>
      </c>
      <c r="K71" s="486">
        <f t="shared" si="24"/>
        <v>1900</v>
      </c>
      <c r="L71" s="106"/>
      <c r="M71" s="158">
        <v>0</v>
      </c>
      <c r="N71" s="158">
        <v>0</v>
      </c>
      <c r="O71" s="82"/>
      <c r="P71" s="501" t="s">
        <v>729</v>
      </c>
      <c r="Q71" s="159"/>
    </row>
    <row r="72" spans="1:17" ht="20.25" customHeight="1">
      <c r="A72" s="147">
        <f t="shared" si="25"/>
        <v>52</v>
      </c>
      <c r="B72" s="327" t="s">
        <v>654</v>
      </c>
      <c r="C72" s="325" t="s">
        <v>20</v>
      </c>
      <c r="D72" s="150">
        <v>1</v>
      </c>
      <c r="E72" s="326">
        <v>2</v>
      </c>
      <c r="F72" s="594"/>
      <c r="G72" s="596"/>
      <c r="H72" s="596"/>
      <c r="I72" s="484">
        <f t="shared" si="22"/>
        <v>0</v>
      </c>
      <c r="J72" s="485">
        <f t="shared" si="23"/>
        <v>0</v>
      </c>
      <c r="K72" s="486">
        <f t="shared" si="24"/>
        <v>0</v>
      </c>
      <c r="L72" s="106"/>
      <c r="M72" s="158">
        <v>0</v>
      </c>
      <c r="N72" s="158">
        <v>0</v>
      </c>
      <c r="O72" s="82"/>
      <c r="P72" s="501" t="s">
        <v>729</v>
      </c>
      <c r="Q72" s="159"/>
    </row>
    <row r="73" spans="1:17" ht="20.25" customHeight="1">
      <c r="A73" s="147">
        <f>A72+1</f>
        <v>53</v>
      </c>
      <c r="B73" s="76" t="s">
        <v>655</v>
      </c>
      <c r="C73" s="325" t="s">
        <v>20</v>
      </c>
      <c r="D73" s="150">
        <v>1</v>
      </c>
      <c r="E73" s="326">
        <v>1</v>
      </c>
      <c r="F73" s="593">
        <v>18</v>
      </c>
      <c r="G73" s="484">
        <f t="shared" si="21"/>
        <v>18</v>
      </c>
      <c r="H73" s="484">
        <v>10</v>
      </c>
      <c r="I73" s="484">
        <f t="shared" si="22"/>
        <v>10</v>
      </c>
      <c r="J73" s="485">
        <f t="shared" si="23"/>
        <v>28</v>
      </c>
      <c r="K73" s="486">
        <f t="shared" si="24"/>
        <v>28</v>
      </c>
      <c r="L73" s="106"/>
      <c r="M73" s="158">
        <v>0</v>
      </c>
      <c r="N73" s="158">
        <v>0</v>
      </c>
      <c r="O73" s="82"/>
      <c r="P73" s="501" t="s">
        <v>729</v>
      </c>
      <c r="Q73" s="159"/>
    </row>
    <row r="74" spans="1:17" ht="20.25" customHeight="1">
      <c r="A74" s="147">
        <f>A73+1</f>
        <v>54</v>
      </c>
      <c r="B74" s="76" t="s">
        <v>656</v>
      </c>
      <c r="C74" s="325" t="s">
        <v>20</v>
      </c>
      <c r="D74" s="150">
        <v>1</v>
      </c>
      <c r="E74" s="326">
        <v>1</v>
      </c>
      <c r="F74" s="594"/>
      <c r="G74" s="484">
        <f t="shared" si="21"/>
        <v>0</v>
      </c>
      <c r="H74" s="484">
        <f t="shared" si="26"/>
        <v>0</v>
      </c>
      <c r="I74" s="484">
        <f t="shared" si="22"/>
        <v>0</v>
      </c>
      <c r="J74" s="485">
        <f t="shared" si="23"/>
        <v>0</v>
      </c>
      <c r="K74" s="486">
        <f t="shared" si="24"/>
        <v>0</v>
      </c>
      <c r="L74" s="106"/>
      <c r="M74" s="158">
        <v>0</v>
      </c>
      <c r="N74" s="158">
        <v>0</v>
      </c>
      <c r="O74" s="82"/>
      <c r="P74" s="501" t="s">
        <v>729</v>
      </c>
      <c r="Q74" s="159"/>
    </row>
    <row r="75" spans="1:17" ht="20.25" customHeight="1">
      <c r="A75" s="147">
        <f>A74+1</f>
        <v>55</v>
      </c>
      <c r="B75" s="327" t="s">
        <v>657</v>
      </c>
      <c r="C75" s="325" t="s">
        <v>20</v>
      </c>
      <c r="D75" s="150">
        <v>1</v>
      </c>
      <c r="E75" s="326">
        <v>22</v>
      </c>
      <c r="F75" s="483">
        <v>64</v>
      </c>
      <c r="G75" s="484">
        <f t="shared" si="21"/>
        <v>1408</v>
      </c>
      <c r="H75" s="484">
        <v>5.5</v>
      </c>
      <c r="I75" s="484">
        <f t="shared" si="22"/>
        <v>121</v>
      </c>
      <c r="J75" s="485">
        <f t="shared" si="23"/>
        <v>1529</v>
      </c>
      <c r="K75" s="486">
        <f t="shared" si="24"/>
        <v>69.5</v>
      </c>
      <c r="L75" s="106"/>
      <c r="M75" s="158">
        <v>0</v>
      </c>
      <c r="N75" s="158">
        <v>0</v>
      </c>
      <c r="O75" s="82"/>
      <c r="P75" s="501" t="s">
        <v>729</v>
      </c>
      <c r="Q75" s="159"/>
    </row>
    <row r="76" spans="1:17" ht="20.25" customHeight="1">
      <c r="A76" s="147">
        <f>A75+1</f>
        <v>56</v>
      </c>
      <c r="B76" s="327" t="s">
        <v>658</v>
      </c>
      <c r="C76" s="325" t="s">
        <v>659</v>
      </c>
      <c r="D76" s="150">
        <v>1</v>
      </c>
      <c r="E76" s="326">
        <v>2600</v>
      </c>
      <c r="F76" s="483">
        <v>1.8</v>
      </c>
      <c r="G76" s="484">
        <f t="shared" si="21"/>
        <v>4680</v>
      </c>
      <c r="H76" s="484">
        <v>0.5</v>
      </c>
      <c r="I76" s="484">
        <f t="shared" si="22"/>
        <v>1300</v>
      </c>
      <c r="J76" s="485">
        <f t="shared" si="23"/>
        <v>5980</v>
      </c>
      <c r="K76" s="486">
        <f t="shared" si="24"/>
        <v>2.2999999999999998</v>
      </c>
      <c r="L76" s="106"/>
      <c r="M76" s="158">
        <v>0</v>
      </c>
      <c r="N76" s="158">
        <v>0</v>
      </c>
      <c r="O76" s="82"/>
      <c r="P76" s="501" t="s">
        <v>729</v>
      </c>
      <c r="Q76" s="159"/>
    </row>
    <row r="77" spans="1:17" ht="20.25" customHeight="1">
      <c r="A77" s="147">
        <f>A76+1</f>
        <v>57</v>
      </c>
      <c r="B77" s="327" t="s">
        <v>584</v>
      </c>
      <c r="C77" s="325" t="s">
        <v>659</v>
      </c>
      <c r="D77" s="150">
        <v>1</v>
      </c>
      <c r="E77" s="326">
        <v>50</v>
      </c>
      <c r="F77" s="483">
        <v>8.5</v>
      </c>
      <c r="G77" s="484">
        <f t="shared" si="21"/>
        <v>425</v>
      </c>
      <c r="H77" s="484">
        <v>3.5</v>
      </c>
      <c r="I77" s="484">
        <f t="shared" si="22"/>
        <v>175</v>
      </c>
      <c r="J77" s="485">
        <f t="shared" si="23"/>
        <v>600</v>
      </c>
      <c r="K77" s="486">
        <f t="shared" si="24"/>
        <v>12</v>
      </c>
      <c r="L77" s="106"/>
      <c r="M77" s="158">
        <v>0</v>
      </c>
      <c r="N77" s="158">
        <v>0</v>
      </c>
      <c r="O77" s="82"/>
      <c r="P77" s="501" t="s">
        <v>729</v>
      </c>
      <c r="Q77" s="159"/>
    </row>
    <row r="78" spans="1:17" s="21" customFormat="1" ht="20.25" customHeight="1">
      <c r="A78" s="317"/>
      <c r="B78" s="318" t="s">
        <v>660</v>
      </c>
      <c r="C78" s="319"/>
      <c r="D78" s="320"/>
      <c r="E78" s="321"/>
      <c r="F78" s="317"/>
      <c r="G78" s="317"/>
      <c r="H78" s="317"/>
      <c r="I78" s="317"/>
      <c r="J78" s="317"/>
      <c r="K78" s="322"/>
      <c r="L78" s="20"/>
      <c r="M78" s="323"/>
      <c r="N78" s="323"/>
      <c r="O78" s="82"/>
      <c r="P78" s="324"/>
      <c r="Q78" s="324"/>
    </row>
    <row r="79" spans="1:17" ht="18" customHeight="1">
      <c r="A79" s="147">
        <f>A63+1</f>
        <v>45</v>
      </c>
      <c r="B79" s="327" t="s">
        <v>572</v>
      </c>
      <c r="C79" s="325" t="s">
        <v>310</v>
      </c>
      <c r="D79" s="150">
        <v>1</v>
      </c>
      <c r="E79" s="326">
        <v>3200</v>
      </c>
      <c r="F79" s="152">
        <v>0.55000000000000004</v>
      </c>
      <c r="G79" s="484">
        <f>F79*E79</f>
        <v>1760.0000000000002</v>
      </c>
      <c r="H79" s="484">
        <v>0.25</v>
      </c>
      <c r="I79" s="484">
        <f>H79*E79</f>
        <v>800</v>
      </c>
      <c r="J79" s="485">
        <f>G79+I79</f>
        <v>2560</v>
      </c>
      <c r="K79" s="486">
        <f>J79/E79</f>
        <v>0.8</v>
      </c>
      <c r="L79" s="106"/>
      <c r="M79" s="158">
        <v>0</v>
      </c>
      <c r="N79" s="158">
        <v>0</v>
      </c>
      <c r="O79" s="82"/>
      <c r="P79" s="159"/>
      <c r="Q79" s="159"/>
    </row>
    <row r="80" spans="1:17" ht="18" customHeight="1">
      <c r="A80" s="147">
        <f>A79+1</f>
        <v>46</v>
      </c>
      <c r="B80" s="327" t="s">
        <v>661</v>
      </c>
      <c r="C80" s="325" t="s">
        <v>20</v>
      </c>
      <c r="D80" s="150">
        <v>1</v>
      </c>
      <c r="E80" s="326">
        <v>2</v>
      </c>
      <c r="F80" s="152">
        <v>350</v>
      </c>
      <c r="G80" s="484">
        <f>F80*E80</f>
        <v>700</v>
      </c>
      <c r="H80" s="484">
        <v>150</v>
      </c>
      <c r="I80" s="484">
        <f>H80*E80</f>
        <v>300</v>
      </c>
      <c r="J80" s="485">
        <f>G80+I80</f>
        <v>1000</v>
      </c>
      <c r="K80" s="486">
        <f>J80/E80</f>
        <v>500</v>
      </c>
      <c r="L80" s="106"/>
      <c r="M80" s="158">
        <v>0</v>
      </c>
      <c r="N80" s="158">
        <v>0</v>
      </c>
      <c r="O80" s="82"/>
      <c r="P80" s="159"/>
      <c r="Q80" s="159"/>
    </row>
    <row r="81" spans="1:17" ht="18" customHeight="1">
      <c r="A81" s="147">
        <f>A51+1</f>
        <v>34</v>
      </c>
      <c r="B81" s="76" t="s">
        <v>662</v>
      </c>
      <c r="C81" s="325" t="s">
        <v>20</v>
      </c>
      <c r="D81" s="150">
        <v>1</v>
      </c>
      <c r="E81" s="326">
        <v>2</v>
      </c>
      <c r="F81" s="152">
        <v>2800</v>
      </c>
      <c r="G81" s="484">
        <f>F81*E81</f>
        <v>5600</v>
      </c>
      <c r="H81" s="484">
        <v>100</v>
      </c>
      <c r="I81" s="484">
        <f>H81*E81</f>
        <v>200</v>
      </c>
      <c r="J81" s="485">
        <f>G81+I81</f>
        <v>5800</v>
      </c>
      <c r="K81" s="486">
        <f>J81/E81</f>
        <v>2900</v>
      </c>
      <c r="L81" s="106"/>
      <c r="M81" s="158">
        <v>0</v>
      </c>
      <c r="N81" s="158">
        <v>0</v>
      </c>
      <c r="O81" s="82"/>
      <c r="P81" s="159"/>
      <c r="Q81" s="159"/>
    </row>
    <row r="82" spans="1:17" ht="17.25" customHeight="1" thickBot="1">
      <c r="F82" s="171"/>
      <c r="G82" s="172">
        <f>SUM(G12:G81)</f>
        <v>117295</v>
      </c>
      <c r="H82" s="173"/>
      <c r="I82" s="172">
        <f>SUM(I12:I81)</f>
        <v>25970</v>
      </c>
      <c r="J82" s="174"/>
      <c r="M82" s="254"/>
      <c r="N82" s="254"/>
      <c r="P82" s="254"/>
      <c r="Q82" s="254"/>
    </row>
    <row r="83" spans="1:17" ht="17.25" customHeight="1" thickBot="1">
      <c r="F83" s="177"/>
      <c r="G83" s="178" t="s">
        <v>185</v>
      </c>
      <c r="H83" s="179"/>
      <c r="I83" s="180"/>
      <c r="J83" s="331">
        <f>H83*G82</f>
        <v>0</v>
      </c>
      <c r="M83" s="254"/>
      <c r="N83" s="254"/>
      <c r="P83" s="254"/>
      <c r="Q83" s="254"/>
    </row>
    <row r="84" spans="1:17" ht="17.25" customHeight="1" thickBot="1">
      <c r="F84" s="171"/>
      <c r="G84" s="182"/>
      <c r="H84" s="183"/>
      <c r="I84" s="182"/>
      <c r="J84" s="332"/>
      <c r="M84" s="254"/>
      <c r="N84" s="254"/>
      <c r="P84" s="254"/>
      <c r="Q84" s="254"/>
    </row>
    <row r="85" spans="1:17" ht="17.25" customHeight="1" thickBot="1">
      <c r="F85" s="177"/>
      <c r="G85" s="180" t="s">
        <v>186</v>
      </c>
      <c r="H85" s="179"/>
      <c r="I85" s="180"/>
      <c r="J85" s="331">
        <f>SUM(J12:J83)</f>
        <v>143265</v>
      </c>
      <c r="M85" s="254"/>
      <c r="N85" s="254"/>
      <c r="P85" s="254"/>
      <c r="Q85" s="254"/>
    </row>
    <row r="86" spans="1:17" ht="17.25" customHeight="1" thickBot="1">
      <c r="F86" s="185"/>
      <c r="G86" s="186"/>
      <c r="H86" s="187"/>
      <c r="I86" s="186"/>
      <c r="J86" s="333"/>
      <c r="M86" s="254"/>
      <c r="N86" s="254"/>
      <c r="P86" s="254"/>
      <c r="Q86" s="254"/>
    </row>
    <row r="87" spans="1:17">
      <c r="F87" s="189"/>
      <c r="G87" s="190" t="s">
        <v>187</v>
      </c>
      <c r="H87" s="191">
        <v>0.08</v>
      </c>
      <c r="I87" s="192"/>
      <c r="J87" s="206">
        <f>J85*H87</f>
        <v>11461.2</v>
      </c>
      <c r="M87" s="254"/>
      <c r="N87" s="254"/>
      <c r="P87" s="254"/>
      <c r="Q87" s="254"/>
    </row>
    <row r="88" spans="1:17" ht="13.5" thickBot="1">
      <c r="F88" s="194"/>
      <c r="G88" s="195" t="s">
        <v>188</v>
      </c>
      <c r="H88" s="196"/>
      <c r="I88" s="197"/>
      <c r="J88" s="198">
        <f>J85+J87</f>
        <v>154726.20000000001</v>
      </c>
      <c r="M88" s="254"/>
      <c r="N88" s="254"/>
      <c r="P88" s="254"/>
      <c r="Q88" s="254"/>
    </row>
    <row r="89" spans="1:17" ht="13.5" thickBot="1">
      <c r="F89" s="199"/>
      <c r="G89" s="200"/>
      <c r="H89" s="201"/>
      <c r="I89" s="202"/>
      <c r="J89" s="334"/>
      <c r="M89" s="254"/>
      <c r="N89" s="254"/>
      <c r="P89" s="254"/>
      <c r="Q89" s="254"/>
    </row>
    <row r="90" spans="1:17">
      <c r="F90" s="204"/>
      <c r="G90" s="190" t="s">
        <v>189</v>
      </c>
      <c r="H90" s="191">
        <v>0.1</v>
      </c>
      <c r="I90" s="192"/>
      <c r="J90" s="206">
        <f>J88*H90</f>
        <v>15472.620000000003</v>
      </c>
      <c r="M90" s="254"/>
      <c r="N90" s="254"/>
      <c r="P90" s="254"/>
      <c r="Q90" s="254"/>
    </row>
    <row r="91" spans="1:17" ht="13.5" thickBot="1">
      <c r="F91" s="194"/>
      <c r="G91" s="195" t="s">
        <v>188</v>
      </c>
      <c r="H91" s="196"/>
      <c r="I91" s="197"/>
      <c r="J91" s="198">
        <f>J88+J90</f>
        <v>170198.82</v>
      </c>
      <c r="M91" s="254"/>
      <c r="N91" s="254"/>
      <c r="P91" s="254"/>
      <c r="Q91" s="254"/>
    </row>
    <row r="92" spans="1:17" ht="13.5" thickBot="1">
      <c r="F92" s="199"/>
      <c r="G92" s="200"/>
      <c r="H92" s="201"/>
      <c r="I92" s="202"/>
      <c r="J92" s="334"/>
      <c r="M92" s="254"/>
      <c r="N92" s="254"/>
      <c r="P92" s="254"/>
      <c r="Q92" s="254"/>
    </row>
    <row r="93" spans="1:17">
      <c r="F93" s="204"/>
      <c r="G93" s="205" t="s">
        <v>190</v>
      </c>
      <c r="H93" s="191">
        <v>0.18</v>
      </c>
      <c r="I93" s="192"/>
      <c r="J93" s="206">
        <f>J91*H93</f>
        <v>30635.7876</v>
      </c>
      <c r="M93" s="254"/>
      <c r="N93" s="254"/>
      <c r="P93" s="254"/>
      <c r="Q93" s="254"/>
    </row>
    <row r="94" spans="1:17" ht="13.5" thickBot="1">
      <c r="F94" s="194"/>
      <c r="G94" s="207" t="s">
        <v>191</v>
      </c>
      <c r="H94" s="335" t="s">
        <v>11</v>
      </c>
      <c r="I94" s="209"/>
      <c r="J94" s="198">
        <f>J91+J93</f>
        <v>200834.60760000002</v>
      </c>
      <c r="M94" s="254"/>
      <c r="N94" s="254"/>
      <c r="P94" s="254"/>
      <c r="Q94" s="254"/>
    </row>
    <row r="95" spans="1:17">
      <c r="M95" s="254"/>
      <c r="N95" s="254"/>
    </row>
    <row r="96" spans="1:17">
      <c r="M96" s="254"/>
      <c r="N96" s="254"/>
    </row>
    <row r="97" spans="10:14">
      <c r="J97" s="336"/>
      <c r="M97" s="254"/>
      <c r="N97" s="254"/>
    </row>
    <row r="98" spans="10:14">
      <c r="M98" s="254"/>
      <c r="N98" s="254"/>
    </row>
  </sheetData>
  <mergeCells count="24">
    <mergeCell ref="F68:F69"/>
    <mergeCell ref="F71:F72"/>
    <mergeCell ref="F73:F74"/>
    <mergeCell ref="G71:G72"/>
    <mergeCell ref="H71:H72"/>
    <mergeCell ref="A11:K11"/>
    <mergeCell ref="J7:J8"/>
    <mergeCell ref="K7:K8"/>
    <mergeCell ref="M7:M8"/>
    <mergeCell ref="N7:N8"/>
    <mergeCell ref="P7:P8"/>
    <mergeCell ref="Q7:Q8"/>
    <mergeCell ref="A6:F6"/>
    <mergeCell ref="A7:A8"/>
    <mergeCell ref="C7:C8"/>
    <mergeCell ref="D7:E7"/>
    <mergeCell ref="F7:G7"/>
    <mergeCell ref="H7:I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35"/>
  <sheetViews>
    <sheetView showGridLines="0" zoomScale="85" zoomScaleNormal="85" zoomScalePageLayoutView="115" workbookViewId="0">
      <pane ySplit="9" topLeftCell="A16" activePane="bottomLeft" state="frozen"/>
      <selection activeCell="O300" sqref="O300"/>
      <selection pane="bottomLeft" activeCell="H23" sqref="H23"/>
    </sheetView>
  </sheetViews>
  <sheetFormatPr defaultColWidth="8.875" defaultRowHeight="12.75"/>
  <cols>
    <col min="1" max="1" width="3.125" style="214" bestFit="1" customWidth="1"/>
    <col min="2" max="2" width="62.5" style="214" customWidth="1"/>
    <col min="3" max="3" width="10.75" style="214" customWidth="1"/>
    <col min="4" max="4" width="8.75" style="214" customWidth="1"/>
    <col min="5" max="5" width="9.5" style="214" bestFit="1" customWidth="1"/>
    <col min="6" max="6" width="11.125" style="214" customWidth="1"/>
    <col min="7" max="7" width="18.25" style="214" bestFit="1" customWidth="1"/>
    <col min="8" max="8" width="13.75" style="214" customWidth="1"/>
    <col min="9" max="9" width="16.125" style="214" bestFit="1" customWidth="1"/>
    <col min="10" max="10" width="13.875" style="214" customWidth="1"/>
    <col min="11" max="11" width="11.125" style="330" bestFit="1" customWidth="1"/>
    <col min="12" max="12" width="3.625" style="330" customWidth="1"/>
    <col min="13" max="13" width="12.25" style="214" customWidth="1"/>
    <col min="14" max="14" width="11" style="214" customWidth="1"/>
    <col min="15" max="15" width="7.375" style="214" customWidth="1"/>
    <col min="16" max="16" width="20.375" style="214" bestFit="1" customWidth="1"/>
    <col min="17" max="17" width="11.625" style="214" customWidth="1"/>
    <col min="18" max="19" width="6.625" style="214" customWidth="1"/>
    <col min="20" max="16384" width="8.875" style="214"/>
  </cols>
  <sheetData>
    <row r="1" spans="1:17" ht="13.5" thickBot="1">
      <c r="A1" s="212"/>
      <c r="B1" s="563"/>
      <c r="C1" s="563"/>
      <c r="D1" s="563"/>
      <c r="E1" s="82"/>
      <c r="F1" s="81"/>
      <c r="G1" s="82"/>
      <c r="H1" s="83"/>
      <c r="I1" s="84"/>
      <c r="J1" s="83"/>
      <c r="K1" s="85"/>
      <c r="L1" s="85"/>
      <c r="M1" s="87"/>
      <c r="N1" s="87"/>
    </row>
    <row r="2" spans="1:17" ht="13.5" thickBot="1">
      <c r="A2" s="536" t="s">
        <v>663</v>
      </c>
      <c r="B2" s="564"/>
      <c r="C2" s="88"/>
      <c r="D2" s="81"/>
      <c r="E2" s="82"/>
      <c r="F2" s="81"/>
      <c r="G2" s="90"/>
      <c r="H2" s="538" t="s">
        <v>9</v>
      </c>
      <c r="I2" s="539"/>
      <c r="J2" s="540"/>
      <c r="K2" s="91"/>
      <c r="L2" s="91"/>
      <c r="M2" s="87"/>
      <c r="N2" s="92"/>
    </row>
    <row r="3" spans="1:17" ht="16.5" customHeight="1" thickBot="1">
      <c r="A3" s="565"/>
      <c r="B3" s="565"/>
      <c r="C3" s="565"/>
      <c r="D3" s="565"/>
      <c r="E3" s="565"/>
      <c r="F3" s="565"/>
      <c r="G3" s="216"/>
      <c r="H3" s="94" t="s">
        <v>11</v>
      </c>
      <c r="I3" s="95" t="s">
        <v>10</v>
      </c>
      <c r="J3" s="96" t="s">
        <v>12</v>
      </c>
      <c r="K3" s="91"/>
      <c r="L3" s="91"/>
      <c r="M3" s="87"/>
      <c r="N3" s="92"/>
    </row>
    <row r="4" spans="1:17" ht="13.5" thickBot="1">
      <c r="A4" s="565"/>
      <c r="B4" s="565"/>
      <c r="C4" s="565"/>
      <c r="D4" s="565"/>
      <c r="E4" s="565"/>
      <c r="F4" s="565"/>
      <c r="G4" s="93"/>
      <c r="H4" s="97">
        <f>J31</f>
        <v>24812.567999999999</v>
      </c>
      <c r="I4" s="98">
        <f>H4*J4</f>
        <v>60790.791600000004</v>
      </c>
      <c r="J4" s="99">
        <f>'5. სახანძრო უსაფრთხოება'!J4</f>
        <v>2.4500000000000002</v>
      </c>
      <c r="K4" s="91"/>
      <c r="L4" s="91"/>
      <c r="M4" s="87"/>
      <c r="N4" s="92"/>
    </row>
    <row r="5" spans="1:17">
      <c r="A5" s="534"/>
      <c r="B5" s="534"/>
      <c r="C5" s="534"/>
      <c r="D5" s="534"/>
      <c r="E5" s="534"/>
      <c r="F5" s="534"/>
      <c r="G5" s="100"/>
      <c r="H5" s="101"/>
      <c r="I5" s="102"/>
      <c r="J5" s="103"/>
      <c r="K5" s="91"/>
      <c r="L5" s="91"/>
      <c r="M5" s="87"/>
      <c r="N5" s="92"/>
    </row>
    <row r="6" spans="1:17" ht="13.5" thickBot="1">
      <c r="A6" s="566"/>
      <c r="B6" s="566"/>
      <c r="C6" s="567"/>
      <c r="D6" s="567"/>
      <c r="E6" s="567"/>
      <c r="F6" s="566"/>
      <c r="G6" s="104"/>
      <c r="H6" s="88"/>
      <c r="I6" s="82"/>
      <c r="J6" s="105"/>
      <c r="K6" s="106"/>
      <c r="L6" s="106"/>
      <c r="M6" s="107"/>
      <c r="N6" s="107"/>
    </row>
    <row r="7" spans="1:17" ht="16.149999999999999" customHeight="1" thickBot="1">
      <c r="A7" s="550" t="s">
        <v>592</v>
      </c>
      <c r="B7" s="108" t="s">
        <v>31</v>
      </c>
      <c r="C7" s="552" t="s">
        <v>32</v>
      </c>
      <c r="D7" s="554" t="s">
        <v>33</v>
      </c>
      <c r="E7" s="555"/>
      <c r="F7" s="556" t="s">
        <v>34</v>
      </c>
      <c r="G7" s="557"/>
      <c r="H7" s="558" t="s">
        <v>35</v>
      </c>
      <c r="I7" s="557"/>
      <c r="J7" s="559" t="s">
        <v>36</v>
      </c>
      <c r="K7" s="561" t="s">
        <v>37</v>
      </c>
      <c r="L7" s="214"/>
      <c r="M7" s="544" t="s">
        <v>38</v>
      </c>
      <c r="N7" s="544" t="s">
        <v>39</v>
      </c>
      <c r="P7" s="546" t="s">
        <v>40</v>
      </c>
      <c r="Q7" s="544" t="s">
        <v>41</v>
      </c>
    </row>
    <row r="8" spans="1:17" ht="26.25" thickBot="1">
      <c r="A8" s="551"/>
      <c r="B8" s="109"/>
      <c r="C8" s="553"/>
      <c r="D8" s="110" t="s">
        <v>42</v>
      </c>
      <c r="E8" s="111" t="s">
        <v>43</v>
      </c>
      <c r="F8" s="112" t="s">
        <v>44</v>
      </c>
      <c r="G8" s="113" t="s">
        <v>43</v>
      </c>
      <c r="H8" s="114" t="s">
        <v>44</v>
      </c>
      <c r="I8" s="113" t="s">
        <v>43</v>
      </c>
      <c r="J8" s="560"/>
      <c r="K8" s="562"/>
      <c r="L8" s="214"/>
      <c r="M8" s="545"/>
      <c r="N8" s="545"/>
      <c r="P8" s="547"/>
      <c r="Q8" s="545"/>
    </row>
    <row r="9" spans="1:17">
      <c r="A9" s="115" t="s">
        <v>0</v>
      </c>
      <c r="B9" s="116" t="s">
        <v>1</v>
      </c>
      <c r="C9" s="305" t="s">
        <v>2</v>
      </c>
      <c r="D9" s="306" t="s">
        <v>13</v>
      </c>
      <c r="E9" s="307" t="s">
        <v>3</v>
      </c>
      <c r="F9" s="120" t="s">
        <v>4</v>
      </c>
      <c r="G9" s="120" t="s">
        <v>5</v>
      </c>
      <c r="H9" s="121" t="s">
        <v>6</v>
      </c>
      <c r="I9" s="120" t="s">
        <v>7</v>
      </c>
      <c r="J9" s="122" t="s">
        <v>8</v>
      </c>
      <c r="K9" s="123" t="s">
        <v>15</v>
      </c>
      <c r="L9" s="214"/>
      <c r="M9" s="121" t="s">
        <v>14</v>
      </c>
      <c r="N9" s="122" t="s">
        <v>16</v>
      </c>
      <c r="P9" s="121" t="s">
        <v>45</v>
      </c>
      <c r="Q9" s="122" t="s">
        <v>46</v>
      </c>
    </row>
    <row r="10" spans="1:17">
      <c r="A10" s="308"/>
      <c r="B10" s="309"/>
      <c r="C10" s="310"/>
      <c r="D10" s="311"/>
      <c r="E10" s="311"/>
      <c r="F10" s="309"/>
      <c r="G10" s="309"/>
      <c r="H10" s="309"/>
      <c r="I10" s="309"/>
      <c r="J10" s="309"/>
      <c r="K10" s="312"/>
      <c r="L10" s="214"/>
      <c r="M10" s="264"/>
      <c r="N10" s="264"/>
      <c r="P10" s="264"/>
      <c r="Q10" s="264"/>
    </row>
    <row r="11" spans="1:17" s="21" customFormat="1">
      <c r="A11" s="588"/>
      <c r="B11" s="588"/>
      <c r="C11" s="588"/>
      <c r="D11" s="588"/>
      <c r="E11" s="588"/>
      <c r="F11" s="588"/>
      <c r="G11" s="588"/>
      <c r="H11" s="588"/>
      <c r="I11" s="588"/>
      <c r="J11" s="588"/>
      <c r="K11" s="588"/>
      <c r="L11" s="8"/>
      <c r="M11" s="267"/>
      <c r="N11" s="267"/>
      <c r="O11" s="8"/>
      <c r="P11" s="267"/>
      <c r="Q11" s="267"/>
    </row>
    <row r="12" spans="1:17" ht="15">
      <c r="A12" s="147">
        <v>1</v>
      </c>
      <c r="B12" s="337" t="s">
        <v>664</v>
      </c>
      <c r="C12" s="325" t="s">
        <v>665</v>
      </c>
      <c r="D12" s="150">
        <v>1</v>
      </c>
      <c r="E12" s="338">
        <v>1.2</v>
      </c>
      <c r="F12" s="152">
        <v>1500</v>
      </c>
      <c r="G12" s="153">
        <f>F12*E12</f>
        <v>1800</v>
      </c>
      <c r="H12" s="154">
        <v>500</v>
      </c>
      <c r="I12" s="153">
        <f t="shared" ref="I12:I18" si="0">H12*E12</f>
        <v>600</v>
      </c>
      <c r="J12" s="153">
        <f t="shared" ref="J12:J18" si="1">G12+I12</f>
        <v>2400</v>
      </c>
      <c r="K12" s="339">
        <f t="shared" ref="K12:K18" si="2">J12/E12</f>
        <v>2000</v>
      </c>
      <c r="L12" s="340"/>
      <c r="M12" s="158">
        <v>0</v>
      </c>
      <c r="N12" s="158">
        <v>0</v>
      </c>
      <c r="O12" s="82"/>
      <c r="P12" s="159"/>
      <c r="Q12" s="159"/>
    </row>
    <row r="13" spans="1:17" ht="15">
      <c r="A13" s="147">
        <v>2</v>
      </c>
      <c r="B13" s="337" t="s">
        <v>666</v>
      </c>
      <c r="C13" s="325" t="s">
        <v>665</v>
      </c>
      <c r="D13" s="150">
        <v>1</v>
      </c>
      <c r="E13" s="338">
        <v>1.7</v>
      </c>
      <c r="F13" s="152">
        <v>1500</v>
      </c>
      <c r="G13" s="153">
        <f t="shared" ref="G13:G18" si="3">F13*E13</f>
        <v>2550</v>
      </c>
      <c r="H13" s="154">
        <v>500</v>
      </c>
      <c r="I13" s="153">
        <f t="shared" si="0"/>
        <v>850</v>
      </c>
      <c r="J13" s="153">
        <f t="shared" si="1"/>
        <v>3400</v>
      </c>
      <c r="K13" s="339">
        <f t="shared" si="2"/>
        <v>2000</v>
      </c>
      <c r="L13" s="340"/>
      <c r="M13" s="158">
        <v>0</v>
      </c>
      <c r="N13" s="158">
        <v>0</v>
      </c>
      <c r="O13" s="82"/>
      <c r="P13" s="159"/>
      <c r="Q13" s="159"/>
    </row>
    <row r="14" spans="1:17" ht="15">
      <c r="A14" s="147">
        <v>3</v>
      </c>
      <c r="B14" s="337" t="s">
        <v>667</v>
      </c>
      <c r="C14" s="325" t="s">
        <v>668</v>
      </c>
      <c r="D14" s="150">
        <v>1</v>
      </c>
      <c r="E14" s="338">
        <v>100</v>
      </c>
      <c r="F14" s="152">
        <v>5</v>
      </c>
      <c r="G14" s="153">
        <f t="shared" si="3"/>
        <v>500</v>
      </c>
      <c r="H14" s="154">
        <v>8</v>
      </c>
      <c r="I14" s="153">
        <f t="shared" si="0"/>
        <v>800</v>
      </c>
      <c r="J14" s="153">
        <f t="shared" si="1"/>
        <v>1300</v>
      </c>
      <c r="K14" s="339">
        <f t="shared" si="2"/>
        <v>13</v>
      </c>
      <c r="L14" s="340"/>
      <c r="M14" s="341">
        <v>0</v>
      </c>
      <c r="N14" s="158">
        <v>0</v>
      </c>
      <c r="O14" s="82"/>
      <c r="P14" s="159"/>
      <c r="Q14" s="159"/>
    </row>
    <row r="15" spans="1:17" ht="15">
      <c r="A15" s="147">
        <v>4</v>
      </c>
      <c r="B15" s="337" t="s">
        <v>669</v>
      </c>
      <c r="C15" s="325" t="s">
        <v>20</v>
      </c>
      <c r="D15" s="150">
        <v>1</v>
      </c>
      <c r="E15" s="338">
        <v>200</v>
      </c>
      <c r="F15" s="152">
        <v>0</v>
      </c>
      <c r="G15" s="153">
        <f t="shared" si="3"/>
        <v>0</v>
      </c>
      <c r="H15" s="154">
        <v>15</v>
      </c>
      <c r="I15" s="153">
        <f t="shared" si="0"/>
        <v>3000</v>
      </c>
      <c r="J15" s="153">
        <f t="shared" si="1"/>
        <v>3000</v>
      </c>
      <c r="K15" s="339">
        <f t="shared" si="2"/>
        <v>15</v>
      </c>
      <c r="L15" s="340"/>
      <c r="M15" s="158">
        <v>0</v>
      </c>
      <c r="N15" s="158">
        <v>0</v>
      </c>
      <c r="O15" s="82"/>
      <c r="P15" s="159"/>
      <c r="Q15" s="159"/>
    </row>
    <row r="16" spans="1:17" ht="15">
      <c r="A16" s="147">
        <v>5</v>
      </c>
      <c r="B16" s="337" t="s">
        <v>670</v>
      </c>
      <c r="C16" s="325" t="s">
        <v>20</v>
      </c>
      <c r="D16" s="150">
        <v>1</v>
      </c>
      <c r="E16" s="338">
        <v>80</v>
      </c>
      <c r="F16" s="152">
        <f>M16/$J$4</f>
        <v>0</v>
      </c>
      <c r="G16" s="153">
        <f t="shared" si="3"/>
        <v>0</v>
      </c>
      <c r="H16" s="154">
        <v>20</v>
      </c>
      <c r="I16" s="153">
        <f t="shared" si="0"/>
        <v>1600</v>
      </c>
      <c r="J16" s="153">
        <f t="shared" si="1"/>
        <v>1600</v>
      </c>
      <c r="K16" s="339">
        <f t="shared" si="2"/>
        <v>20</v>
      </c>
      <c r="L16" s="340"/>
      <c r="M16" s="158">
        <v>0</v>
      </c>
      <c r="N16" s="158">
        <v>0</v>
      </c>
      <c r="O16" s="82"/>
      <c r="P16" s="159"/>
      <c r="Q16" s="159"/>
    </row>
    <row r="17" spans="1:17" ht="15">
      <c r="A17" s="147">
        <v>6</v>
      </c>
      <c r="B17" s="337" t="s">
        <v>671</v>
      </c>
      <c r="C17" s="325" t="s">
        <v>665</v>
      </c>
      <c r="D17" s="150">
        <v>1</v>
      </c>
      <c r="E17" s="338">
        <v>0.5</v>
      </c>
      <c r="F17" s="152">
        <v>1500</v>
      </c>
      <c r="G17" s="153">
        <f t="shared" si="3"/>
        <v>750</v>
      </c>
      <c r="H17" s="154">
        <v>500</v>
      </c>
      <c r="I17" s="153">
        <f t="shared" si="0"/>
        <v>250</v>
      </c>
      <c r="J17" s="153">
        <f t="shared" si="1"/>
        <v>1000</v>
      </c>
      <c r="K17" s="339">
        <f t="shared" si="2"/>
        <v>2000</v>
      </c>
      <c r="L17" s="340"/>
      <c r="M17" s="158">
        <v>0</v>
      </c>
      <c r="N17" s="158">
        <v>0</v>
      </c>
      <c r="O17" s="82"/>
      <c r="P17" s="159"/>
      <c r="Q17" s="159"/>
    </row>
    <row r="18" spans="1:17" ht="25.5">
      <c r="A18" s="147">
        <v>7</v>
      </c>
      <c r="B18" s="337" t="s">
        <v>672</v>
      </c>
      <c r="C18" s="325" t="s">
        <v>52</v>
      </c>
      <c r="D18" s="150">
        <v>1</v>
      </c>
      <c r="E18" s="338">
        <v>1</v>
      </c>
      <c r="F18" s="152">
        <v>5000</v>
      </c>
      <c r="G18" s="153">
        <f t="shared" si="3"/>
        <v>5000</v>
      </c>
      <c r="H18" s="154">
        <v>0</v>
      </c>
      <c r="I18" s="153">
        <f t="shared" si="0"/>
        <v>0</v>
      </c>
      <c r="J18" s="153">
        <f t="shared" si="1"/>
        <v>5000</v>
      </c>
      <c r="K18" s="339">
        <f t="shared" si="2"/>
        <v>5000</v>
      </c>
      <c r="L18" s="340"/>
      <c r="M18" s="158">
        <v>0</v>
      </c>
      <c r="N18" s="158">
        <v>0</v>
      </c>
      <c r="O18" s="82"/>
      <c r="P18" s="159"/>
      <c r="Q18" s="159"/>
    </row>
    <row r="19" spans="1:17" ht="16.5" customHeight="1" thickBot="1">
      <c r="F19" s="171"/>
      <c r="G19" s="172">
        <f>SUM(G12:G18)</f>
        <v>10600</v>
      </c>
      <c r="H19" s="173"/>
      <c r="I19" s="172">
        <f>SUM(I12:I18)</f>
        <v>7100</v>
      </c>
      <c r="J19" s="174"/>
      <c r="M19" s="254"/>
      <c r="N19" s="254"/>
      <c r="P19" s="254"/>
      <c r="Q19" s="254"/>
    </row>
    <row r="20" spans="1:17" ht="16.5" customHeight="1" thickBot="1">
      <c r="F20" s="177"/>
      <c r="G20" s="178" t="s">
        <v>185</v>
      </c>
      <c r="H20" s="179"/>
      <c r="I20" s="180"/>
      <c r="J20" s="331">
        <f>H20*G19</f>
        <v>0</v>
      </c>
      <c r="M20" s="254"/>
      <c r="N20" s="254"/>
      <c r="P20" s="254"/>
      <c r="Q20" s="254"/>
    </row>
    <row r="21" spans="1:17" ht="16.5" customHeight="1" thickBot="1">
      <c r="F21" s="171"/>
      <c r="G21" s="182"/>
      <c r="H21" s="183"/>
      <c r="I21" s="182"/>
      <c r="J21" s="332"/>
      <c r="M21" s="254"/>
      <c r="N21" s="254"/>
      <c r="P21" s="254"/>
      <c r="Q21" s="254"/>
    </row>
    <row r="22" spans="1:17" ht="16.5" customHeight="1" thickBot="1">
      <c r="F22" s="177"/>
      <c r="G22" s="180" t="s">
        <v>186</v>
      </c>
      <c r="H22" s="179"/>
      <c r="I22" s="180"/>
      <c r="J22" s="331">
        <f>SUM(J12:J20)</f>
        <v>17700</v>
      </c>
      <c r="M22" s="254"/>
      <c r="N22" s="254"/>
      <c r="P22" s="254"/>
      <c r="Q22" s="254"/>
    </row>
    <row r="23" spans="1:17" ht="16.5" customHeight="1" thickBot="1">
      <c r="F23" s="185"/>
      <c r="G23" s="186"/>
      <c r="H23" s="187"/>
      <c r="I23" s="186"/>
      <c r="J23" s="333"/>
      <c r="M23" s="254"/>
      <c r="N23" s="254"/>
      <c r="P23" s="254"/>
      <c r="Q23" s="254"/>
    </row>
    <row r="24" spans="1:17">
      <c r="F24" s="189"/>
      <c r="G24" s="190" t="s">
        <v>187</v>
      </c>
      <c r="H24" s="191">
        <v>0.08</v>
      </c>
      <c r="I24" s="192"/>
      <c r="J24" s="206">
        <f>J22*H24</f>
        <v>1416</v>
      </c>
      <c r="M24" s="254"/>
      <c r="N24" s="254"/>
      <c r="P24" s="254"/>
      <c r="Q24" s="254"/>
    </row>
    <row r="25" spans="1:17" ht="13.5" thickBot="1">
      <c r="F25" s="194"/>
      <c r="G25" s="195" t="s">
        <v>188</v>
      </c>
      <c r="H25" s="196"/>
      <c r="I25" s="197"/>
      <c r="J25" s="198">
        <f>J22+J24</f>
        <v>19116</v>
      </c>
      <c r="M25" s="254"/>
      <c r="N25" s="254"/>
      <c r="P25" s="254"/>
      <c r="Q25" s="254"/>
    </row>
    <row r="26" spans="1:17" ht="13.5" thickBot="1">
      <c r="F26" s="199"/>
      <c r="G26" s="200"/>
      <c r="H26" s="201"/>
      <c r="I26" s="202"/>
      <c r="J26" s="334"/>
      <c r="M26" s="254"/>
      <c r="N26" s="254"/>
      <c r="P26" s="254"/>
      <c r="Q26" s="254"/>
    </row>
    <row r="27" spans="1:17">
      <c r="F27" s="204"/>
      <c r="G27" s="190" t="s">
        <v>189</v>
      </c>
      <c r="H27" s="191">
        <v>0.1</v>
      </c>
      <c r="I27" s="192"/>
      <c r="J27" s="206">
        <f>J25*H27</f>
        <v>1911.6000000000001</v>
      </c>
      <c r="M27" s="254"/>
      <c r="N27" s="254"/>
      <c r="P27" s="254"/>
      <c r="Q27" s="254"/>
    </row>
    <row r="28" spans="1:17" ht="13.5" thickBot="1">
      <c r="F28" s="194"/>
      <c r="G28" s="195" t="s">
        <v>188</v>
      </c>
      <c r="H28" s="196"/>
      <c r="I28" s="197"/>
      <c r="J28" s="198">
        <f>J25+J27</f>
        <v>21027.599999999999</v>
      </c>
      <c r="M28" s="254"/>
      <c r="N28" s="254"/>
      <c r="P28" s="254"/>
      <c r="Q28" s="254"/>
    </row>
    <row r="29" spans="1:17" ht="13.5" thickBot="1">
      <c r="F29" s="199"/>
      <c r="G29" s="200"/>
      <c r="H29" s="201"/>
      <c r="I29" s="202"/>
      <c r="J29" s="334"/>
      <c r="M29" s="254"/>
      <c r="N29" s="254"/>
      <c r="P29" s="254"/>
      <c r="Q29" s="254"/>
    </row>
    <row r="30" spans="1:17">
      <c r="F30" s="204"/>
      <c r="G30" s="205" t="s">
        <v>190</v>
      </c>
      <c r="H30" s="191">
        <v>0.18</v>
      </c>
      <c r="I30" s="192"/>
      <c r="J30" s="206">
        <f>J28*H30</f>
        <v>3784.9679999999994</v>
      </c>
      <c r="M30" s="254"/>
      <c r="N30" s="254"/>
      <c r="P30" s="254"/>
      <c r="Q30" s="254"/>
    </row>
    <row r="31" spans="1:17" ht="13.5" thickBot="1">
      <c r="F31" s="194"/>
      <c r="G31" s="207" t="s">
        <v>191</v>
      </c>
      <c r="H31" s="335" t="s">
        <v>11</v>
      </c>
      <c r="I31" s="209"/>
      <c r="J31" s="198">
        <f>J28+J30</f>
        <v>24812.567999999999</v>
      </c>
      <c r="M31" s="254"/>
      <c r="N31" s="254"/>
      <c r="P31" s="254"/>
      <c r="Q31" s="254"/>
    </row>
    <row r="32" spans="1:17">
      <c r="M32" s="254"/>
      <c r="N32" s="254"/>
    </row>
    <row r="33" spans="10:14">
      <c r="M33" s="254"/>
      <c r="N33" s="254"/>
    </row>
    <row r="34" spans="10:14">
      <c r="J34" s="336"/>
      <c r="M34" s="254"/>
      <c r="N34" s="254"/>
    </row>
    <row r="35" spans="10:14">
      <c r="M35" s="254"/>
      <c r="N35" s="254"/>
    </row>
  </sheetData>
  <mergeCells count="19">
    <mergeCell ref="A11:K11"/>
    <mergeCell ref="J7:J8"/>
    <mergeCell ref="K7:K8"/>
    <mergeCell ref="M7:M8"/>
    <mergeCell ref="N7:N8"/>
    <mergeCell ref="P7:P8"/>
    <mergeCell ref="Q7:Q8"/>
    <mergeCell ref="A6:F6"/>
    <mergeCell ref="A7:A8"/>
    <mergeCell ref="C7:C8"/>
    <mergeCell ref="D7:E7"/>
    <mergeCell ref="F7:G7"/>
    <mergeCell ref="H7:I7"/>
    <mergeCell ref="A5:F5"/>
    <mergeCell ref="B1:D1"/>
    <mergeCell ref="A2:B2"/>
    <mergeCell ref="H2:J2"/>
    <mergeCell ref="A3:F3"/>
    <mergeCell ref="A4:F4"/>
  </mergeCells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TOTAL</vt:lpstr>
      <vt:lpstr>1. ელექტროობა</vt:lpstr>
      <vt:lpstr>2. ვენტილაცია</vt:lpstr>
      <vt:lpstr>3. გათბობა-გაგრილება</vt:lpstr>
      <vt:lpstr>4. კანალიზაცია</vt:lpstr>
      <vt:lpstr>5. სახანძრო უსაფრთხოება</vt:lpstr>
      <vt:lpstr>6. სუსტი დენები</vt:lpstr>
      <vt:lpstr>7. დამატებითი სამუშაო</vt:lpstr>
      <vt:lpstr>'1. ელექტროობა'!Print_Area</vt:lpstr>
      <vt:lpstr>'2. ვენტილაცია'!Print_Area</vt:lpstr>
      <vt:lpstr>'3. გათბობა-გაგრილება'!Print_Area</vt:lpstr>
      <vt:lpstr>'4. კანალიზაცია'!Print_Area</vt:lpstr>
      <vt:lpstr>'5. სახანძრო უსაფრთხოება'!Print_Area</vt:lpstr>
      <vt:lpstr>'6. სუსტი დენები'!Print_Area</vt:lpstr>
      <vt:lpstr>'7. დამატებითი სამუშაო'!Print_Area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Windows User</cp:lastModifiedBy>
  <cp:lastPrinted>2013-11-21T13:03:32Z</cp:lastPrinted>
  <dcterms:created xsi:type="dcterms:W3CDTF">2013-10-10T07:32:43Z</dcterms:created>
  <dcterms:modified xsi:type="dcterms:W3CDTF">2018-05-24T09:16:53Z</dcterms:modified>
</cp:coreProperties>
</file>