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Pc-02\Desktop\EVEX_tENDER 31_05_2018\ARCHITECTURE_OFFER\"/>
    </mc:Choice>
  </mc:AlternateContent>
  <xr:revisionPtr revIDLastSave="0" documentId="10_ncr:8100000_{6EBDC22E-5ED5-45A3-87CC-87DF610ED101}" xr6:coauthVersionLast="32" xr6:coauthVersionMax="32" xr10:uidLastSave="{00000000-0000-0000-0000-000000000000}"/>
  <bookViews>
    <workbookView xWindow="0" yWindow="0" windowWidth="20490" windowHeight="7755" xr2:uid="{00000000-000D-0000-FFFF-FFFF00000000}"/>
  </bookViews>
  <sheets>
    <sheet name="ProjectSchedule_draft" sheetId="11" r:id="rId1"/>
  </sheets>
  <definedNames>
    <definedName name="_xlnm.Print_Area" localSheetId="0">ProjectSchedule_draft!$A$1:$EP$32</definedName>
    <definedName name="_xlnm.Print_Titles" localSheetId="0">ProjectSchedule_draft!$4:$6</definedName>
    <definedName name="task_end" localSheetId="0">ProjectSchedule_draft!$F1</definedName>
    <definedName name="task_progress" localSheetId="0">ProjectSchedule_draft!$D1</definedName>
    <definedName name="task_start" localSheetId="0">ProjectSchedule_draft!$E1</definedName>
    <definedName name="today" localSheetId="0">ProjectSchedule_draft!#REF!</definedName>
    <definedName name="valuevx">42.314159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1" l="1"/>
  <c r="N4" i="11"/>
  <c r="O5" i="11"/>
  <c r="P5" i="11"/>
  <c r="Q5" i="11"/>
  <c r="R5" i="11"/>
  <c r="S5" i="11"/>
  <c r="T5" i="11"/>
  <c r="N6" i="11"/>
  <c r="O6" i="11"/>
  <c r="P6" i="11"/>
  <c r="Q6" i="11"/>
  <c r="R6" i="11"/>
  <c r="S6" i="11"/>
  <c r="T6" i="11"/>
  <c r="I30" i="11"/>
  <c r="K30" i="11"/>
  <c r="I31" i="11"/>
  <c r="K31" i="11"/>
  <c r="I32" i="11"/>
  <c r="K32" i="11"/>
  <c r="K29" i="11"/>
  <c r="I22" i="11"/>
  <c r="K22" i="11"/>
  <c r="I23" i="11"/>
  <c r="K23" i="11"/>
  <c r="I24" i="11"/>
  <c r="K24" i="11"/>
  <c r="I25" i="11"/>
  <c r="K25" i="11"/>
  <c r="I26" i="11"/>
  <c r="K26" i="11"/>
  <c r="I27" i="11"/>
  <c r="K27" i="11"/>
  <c r="I28" i="11"/>
  <c r="K28" i="11"/>
  <c r="K21" i="11"/>
  <c r="E29" i="11"/>
  <c r="F29" i="11"/>
  <c r="I29" i="11"/>
  <c r="F14" i="11"/>
  <c r="E21" i="11"/>
  <c r="F21" i="11"/>
  <c r="I19" i="11"/>
  <c r="K19" i="11"/>
  <c r="I18" i="11"/>
  <c r="K18" i="11"/>
  <c r="I17" i="11"/>
  <c r="K17" i="11"/>
  <c r="I20" i="11"/>
  <c r="K20" i="11"/>
  <c r="I10" i="11"/>
  <c r="K10" i="11"/>
  <c r="I11" i="11"/>
  <c r="K11" i="11"/>
  <c r="I12" i="11"/>
  <c r="K12" i="11"/>
  <c r="I13" i="11"/>
  <c r="K13" i="11"/>
  <c r="K9" i="11"/>
  <c r="I15" i="11"/>
  <c r="K15" i="11"/>
  <c r="I16" i="11"/>
  <c r="K16" i="11"/>
  <c r="K14" i="11"/>
  <c r="K8" i="11"/>
  <c r="M27" i="11"/>
  <c r="M23" i="11"/>
  <c r="G20" i="11"/>
  <c r="E14" i="11"/>
  <c r="E9" i="11"/>
  <c r="F9" i="11"/>
  <c r="F8" i="11"/>
  <c r="E8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BT5" i="11"/>
  <c r="BU5" i="11"/>
  <c r="BV5" i="11"/>
  <c r="BW5" i="11"/>
  <c r="BX5" i="11"/>
  <c r="BY5" i="11"/>
  <c r="BZ5" i="11"/>
  <c r="CA5" i="11"/>
  <c r="CB5" i="11"/>
  <c r="CC5" i="11"/>
  <c r="CD5" i="11"/>
  <c r="CE5" i="11"/>
  <c r="CF5" i="11"/>
  <c r="CG5" i="11"/>
  <c r="CH5" i="11"/>
  <c r="CI5" i="11"/>
  <c r="CJ5" i="11"/>
  <c r="CK5" i="11"/>
  <c r="CL5" i="11"/>
  <c r="CM5" i="11"/>
  <c r="CN5" i="11"/>
  <c r="CO5" i="11"/>
  <c r="CP5" i="11"/>
  <c r="CQ5" i="11"/>
  <c r="CR5" i="11"/>
  <c r="CS5" i="11"/>
  <c r="CT5" i="11"/>
  <c r="CU5" i="11"/>
  <c r="CV5" i="11"/>
  <c r="CW5" i="11"/>
  <c r="CX5" i="11"/>
  <c r="CY5" i="11"/>
  <c r="CZ5" i="11"/>
  <c r="DA5" i="11"/>
  <c r="DB5" i="11"/>
  <c r="DC5" i="11"/>
  <c r="DD5" i="11"/>
  <c r="DE5" i="11"/>
  <c r="DF5" i="11"/>
  <c r="DG5" i="11"/>
  <c r="DH5" i="11"/>
  <c r="DI5" i="11"/>
  <c r="DJ5" i="11"/>
  <c r="DK5" i="11"/>
  <c r="DL5" i="11"/>
  <c r="DM5" i="11"/>
  <c r="DN5" i="11"/>
  <c r="DO5" i="11"/>
  <c r="DP5" i="11"/>
  <c r="DQ5" i="11"/>
  <c r="DR5" i="11"/>
  <c r="DS5" i="11"/>
  <c r="DT5" i="11"/>
  <c r="DU5" i="11"/>
  <c r="DV5" i="11"/>
  <c r="DW5" i="11"/>
  <c r="DX5" i="11"/>
  <c r="DY5" i="11"/>
  <c r="DZ5" i="11"/>
  <c r="EA5" i="11"/>
  <c r="EB5" i="11"/>
  <c r="EC5" i="11"/>
  <c r="ED5" i="11"/>
  <c r="EE5" i="11"/>
  <c r="EF5" i="11"/>
  <c r="EG5" i="11"/>
  <c r="EH5" i="11"/>
  <c r="EI5" i="11"/>
  <c r="EJ5" i="11"/>
  <c r="EK5" i="11"/>
  <c r="EL5" i="11"/>
  <c r="EM5" i="11"/>
  <c r="EN5" i="11"/>
  <c r="EO5" i="11"/>
  <c r="EP5" i="11"/>
  <c r="I21" i="11"/>
  <c r="I14" i="11"/>
  <c r="I8" i="11"/>
  <c r="I9" i="11"/>
  <c r="EJ4" i="11"/>
  <c r="EJ6" i="11"/>
  <c r="EK6" i="11"/>
  <c r="EL6" i="11"/>
  <c r="EM6" i="11"/>
  <c r="EN6" i="11"/>
  <c r="EO6" i="11"/>
  <c r="EP6" i="11"/>
  <c r="EC4" i="11"/>
  <c r="EC6" i="11"/>
  <c r="ED6" i="11"/>
  <c r="EE6" i="11"/>
  <c r="EF6" i="11"/>
  <c r="EG6" i="11"/>
  <c r="EH6" i="11"/>
  <c r="EI6" i="11"/>
  <c r="DO4" i="11"/>
  <c r="DV4" i="11"/>
  <c r="DO6" i="11"/>
  <c r="DP6" i="11"/>
  <c r="DQ6" i="11"/>
  <c r="DR6" i="11"/>
  <c r="DS6" i="11"/>
  <c r="DT6" i="11"/>
  <c r="DU6" i="11"/>
  <c r="DV6" i="11"/>
  <c r="DW6" i="11"/>
  <c r="DX6" i="11"/>
  <c r="DY6" i="11"/>
  <c r="DZ6" i="11"/>
  <c r="EA6" i="11"/>
  <c r="EB6" i="11"/>
  <c r="DH4" i="11"/>
  <c r="DH6" i="11"/>
  <c r="DI6" i="11"/>
  <c r="DJ6" i="11"/>
  <c r="DK6" i="11"/>
  <c r="DL6" i="11"/>
  <c r="DM6" i="11"/>
  <c r="DN6" i="11"/>
  <c r="DA4" i="11"/>
  <c r="DA6" i="11"/>
  <c r="DB6" i="11"/>
  <c r="DC6" i="11"/>
  <c r="DD6" i="11"/>
  <c r="DE6" i="11"/>
  <c r="DF6" i="11"/>
  <c r="DG6" i="11"/>
  <c r="CF4" i="11"/>
  <c r="CM4" i="11"/>
  <c r="CT4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BR4" i="11"/>
  <c r="BY4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M31" i="11"/>
  <c r="M30" i="11"/>
  <c r="M29" i="11"/>
  <c r="M24" i="11"/>
  <c r="M26" i="11"/>
  <c r="M22" i="11"/>
  <c r="M21" i="11"/>
  <c r="M16" i="11"/>
  <c r="M15" i="11"/>
  <c r="M14" i="11"/>
  <c r="M12" i="11"/>
  <c r="M13" i="11"/>
  <c r="M11" i="11"/>
  <c r="M10" i="11"/>
  <c r="M9" i="11"/>
  <c r="M8" i="11"/>
  <c r="M7" i="11"/>
  <c r="U4" i="11"/>
  <c r="AB4" i="11"/>
  <c r="AI4" i="11"/>
  <c r="AP4" i="11"/>
  <c r="AX6" i="11"/>
  <c r="AW4" i="11"/>
  <c r="AY6" i="11"/>
  <c r="AZ6" i="11"/>
  <c r="U6" i="11"/>
  <c r="V6" i="11"/>
  <c r="BA6" i="11"/>
  <c r="W6" i="11"/>
  <c r="BB6" i="11"/>
  <c r="X6" i="11"/>
  <c r="BD6" i="11"/>
  <c r="BD4" i="11"/>
  <c r="BC6" i="11"/>
  <c r="Y6" i="11"/>
  <c r="BE6" i="11"/>
  <c r="Z6" i="11"/>
  <c r="BF6" i="11"/>
  <c r="AA6" i="11"/>
  <c r="BG6" i="11"/>
  <c r="AB6" i="11"/>
  <c r="BH6" i="11"/>
  <c r="AC6" i="11"/>
  <c r="BI6" i="11"/>
  <c r="AD6" i="11"/>
  <c r="BJ6" i="11"/>
  <c r="AE6" i="11"/>
  <c r="BK6" i="11"/>
  <c r="BK4" i="11"/>
  <c r="AF6" i="11"/>
  <c r="BL6" i="11"/>
  <c r="AG6" i="11"/>
  <c r="BM6" i="11"/>
  <c r="AH6" i="11"/>
  <c r="BN6" i="11"/>
  <c r="AI6" i="11"/>
  <c r="BO6" i="11"/>
  <c r="AJ6" i="11"/>
  <c r="BP6" i="11"/>
  <c r="AK6" i="11"/>
  <c r="BQ6" i="11"/>
  <c r="AL6" i="11"/>
  <c r="AM6" i="11"/>
  <c r="AN6" i="11"/>
  <c r="AO6" i="11"/>
  <c r="AP6" i="11"/>
  <c r="AQ6" i="11"/>
  <c r="AR6" i="11"/>
  <c r="AS6" i="11"/>
  <c r="AT6" i="11"/>
  <c r="AU6" i="11"/>
  <c r="AV6" i="11"/>
  <c r="AW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Vertex42.com Templates</author>
  </authors>
  <commentList>
    <comment ref="M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DAYS:</t>
        </r>
        <r>
          <rPr>
            <sz val="9"/>
            <color indexed="81"/>
            <rFont val="Tahoma"/>
            <family val="2"/>
          </rPr>
          <t xml:space="preserve">
This column calculates the duration of the task in calendar days. The duration includes both the Start and End dates.</t>
        </r>
      </text>
    </comment>
  </commentList>
</comments>
</file>

<file path=xl/sharedStrings.xml><?xml version="1.0" encoding="utf-8"?>
<sst xmlns="http://schemas.openxmlformats.org/spreadsheetml/2006/main" count="81" uniqueCount="53">
  <si>
    <t>Project Start:</t>
  </si>
  <si>
    <t>PROGRESS</t>
  </si>
  <si>
    <t>ASSIGNED
TO</t>
  </si>
  <si>
    <t>START</t>
  </si>
  <si>
    <t>END</t>
  </si>
  <si>
    <t>DAYS</t>
  </si>
  <si>
    <t>Display Week:</t>
  </si>
  <si>
    <t>TASK</t>
  </si>
  <si>
    <t>EVEX Clinic</t>
  </si>
  <si>
    <t>MAN   HOUR</t>
  </si>
  <si>
    <t>NO.of EMPLOYEE</t>
  </si>
  <si>
    <t>Team 1</t>
  </si>
  <si>
    <t>Team 7</t>
  </si>
  <si>
    <t>Team 2</t>
  </si>
  <si>
    <t>Team 5</t>
  </si>
  <si>
    <t>Team 3</t>
  </si>
  <si>
    <t>Team 6</t>
  </si>
  <si>
    <t>Team 4</t>
  </si>
  <si>
    <t>Team 8</t>
  </si>
  <si>
    <t>NOTEs</t>
  </si>
  <si>
    <t xml:space="preserve"> Rough Construction Works  (თეთრი კარკასი)</t>
  </si>
  <si>
    <t xml:space="preserve">   screed</t>
  </si>
  <si>
    <t xml:space="preserve">   Isolation works (Water sealing &amp; thermal insulations)</t>
  </si>
  <si>
    <t xml:space="preserve">   Gypsumboard wall works</t>
  </si>
  <si>
    <t xml:space="preserve">   Briquette wall works</t>
  </si>
  <si>
    <t xml:space="preserve"> Finishing Works-(მოპირკეთება ოთახები)</t>
  </si>
  <si>
    <t xml:space="preserve">   Ceramic works</t>
  </si>
  <si>
    <t xml:space="preserve">   Vinil works</t>
  </si>
  <si>
    <t xml:space="preserve">   Aluminium balustrade works</t>
  </si>
  <si>
    <t xml:space="preserve">   Covering Frame of Elevator</t>
  </si>
  <si>
    <t xml:space="preserve">   Gypsumboard ceiling works</t>
  </si>
  <si>
    <t>Facade Works (ფასადი)</t>
  </si>
  <si>
    <t xml:space="preserve">   Alucobond works</t>
  </si>
  <si>
    <t xml:space="preserve">   Plaster and Painting works</t>
  </si>
  <si>
    <t xml:space="preserve">   Aluminium joinery and glass works</t>
  </si>
  <si>
    <t xml:space="preserve">   Canopy works</t>
  </si>
  <si>
    <t>Doors (კარები)</t>
  </si>
  <si>
    <t xml:space="preserve">   Fire rated doors</t>
  </si>
  <si>
    <t xml:space="preserve">   MDF Doors</t>
  </si>
  <si>
    <t>Main enterance and Roller Shutter doors</t>
  </si>
  <si>
    <t>m2</t>
  </si>
  <si>
    <t>set</t>
  </si>
  <si>
    <t>piece</t>
  </si>
  <si>
    <t>mt</t>
  </si>
  <si>
    <t xml:space="preserve">   XPS installations for Termal insulation</t>
  </si>
  <si>
    <t xml:space="preserve">   Aluminium Sunbreaker works </t>
  </si>
  <si>
    <t xml:space="preserve">   Balcony balustrade works </t>
  </si>
  <si>
    <t>QUANTITY</t>
  </si>
  <si>
    <t>UNIT</t>
  </si>
  <si>
    <t>Team 9</t>
  </si>
  <si>
    <t>ARCHITECTURAL Works Schedule</t>
  </si>
  <si>
    <t>ARCHITECTURAL Works Schedule-EVEX CLINIC</t>
  </si>
  <si>
    <t>Team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</si>
</sst>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m/d/yy;@"/>
    <numFmt numFmtId="165" formatCode="ddd\,\ m/d/yyyy"/>
    <numFmt numFmtId="166" formatCode="mmm\ d\,\ yyyy"/>
    <numFmt numFmtId="167" formatCode="d"/>
    <numFmt numFmtId="168" formatCode="[$-409]d\-mmm\-yyyy;@"/>
    <numFmt numFmtId="171" formatCode="0.0"/>
  </numFmts>
  <fonts count="18" x14ac:knownFonts="1"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aj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sz val="16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1499679555650502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6" fillId="5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 wrapText="1"/>
    </xf>
    <xf numFmtId="167" fontId="10" fillId="3" borderId="0" xfId="0" applyNumberFormat="1" applyFont="1" applyFill="1" applyBorder="1" applyAlignment="1">
      <alignment horizontal="center" vertical="center"/>
    </xf>
    <xf numFmtId="167" fontId="10" fillId="3" borderId="8" xfId="0" applyNumberFormat="1" applyFont="1" applyFill="1" applyBorder="1" applyAlignment="1">
      <alignment horizontal="center" vertical="center"/>
    </xf>
    <xf numFmtId="167" fontId="10" fillId="3" borderId="9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 vertical="center"/>
    </xf>
    <xf numFmtId="0" fontId="0" fillId="0" borderId="2" xfId="0" applyFont="1" applyFill="1" applyBorder="1" applyAlignment="1">
      <alignment horizontal="left" vertical="center" indent="1"/>
    </xf>
    <xf numFmtId="0" fontId="0" fillId="0" borderId="2" xfId="0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14" fontId="16" fillId="2" borderId="12" xfId="0" applyNumberFormat="1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14" fontId="16" fillId="6" borderId="12" xfId="0" applyNumberFormat="1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 indent="1"/>
    </xf>
    <xf numFmtId="10" fontId="16" fillId="2" borderId="12" xfId="0" applyNumberFormat="1" applyFont="1" applyFill="1" applyBorder="1" applyAlignment="1">
      <alignment horizontal="center" vertical="center"/>
    </xf>
    <xf numFmtId="10" fontId="16" fillId="6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vertical="center"/>
    </xf>
    <xf numFmtId="10" fontId="4" fillId="0" borderId="2" xfId="2" applyNumberFormat="1" applyFont="1" applyFill="1" applyBorder="1" applyAlignment="1">
      <alignment horizontal="center" vertical="center"/>
    </xf>
    <xf numFmtId="9" fontId="16" fillId="2" borderId="12" xfId="2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9" fontId="4" fillId="7" borderId="11" xfId="2" applyFont="1" applyFill="1" applyBorder="1" applyAlignment="1">
      <alignment horizontal="center" vertical="center"/>
    </xf>
    <xf numFmtId="168" fontId="0" fillId="7" borderId="11" xfId="0" applyNumberFormat="1" applyFont="1" applyFill="1" applyBorder="1" applyAlignment="1">
      <alignment horizontal="center" vertical="center"/>
    </xf>
    <xf numFmtId="168" fontId="4" fillId="7" borderId="1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7" borderId="11" xfId="3" applyNumberFormat="1" applyFont="1" applyFill="1" applyBorder="1" applyAlignment="1">
      <alignment horizontal="center" vertical="center"/>
    </xf>
    <xf numFmtId="1" fontId="4" fillId="7" borderId="15" xfId="3" applyNumberFormat="1" applyFont="1" applyFill="1" applyBorder="1" applyAlignment="1">
      <alignment horizontal="center" vertical="center"/>
    </xf>
    <xf numFmtId="1" fontId="16" fillId="2" borderId="13" xfId="0" applyNumberFormat="1" applyFont="1" applyFill="1" applyBorder="1" applyAlignment="1">
      <alignment horizontal="center" vertical="center"/>
    </xf>
    <xf numFmtId="1" fontId="16" fillId="6" borderId="13" xfId="0" applyNumberFormat="1" applyFont="1" applyFill="1" applyBorder="1" applyAlignment="1">
      <alignment horizontal="center" vertical="center"/>
    </xf>
    <xf numFmtId="1" fontId="16" fillId="2" borderId="13" xfId="3" applyNumberFormat="1" applyFont="1" applyFill="1" applyBorder="1" applyAlignment="1">
      <alignment horizontal="center" vertical="center"/>
    </xf>
    <xf numFmtId="1" fontId="16" fillId="6" borderId="13" xfId="3" applyNumberFormat="1" applyFont="1" applyFill="1" applyBorder="1" applyAlignment="1">
      <alignment horizontal="center" vertical="center"/>
    </xf>
    <xf numFmtId="1" fontId="16" fillId="2" borderId="11" xfId="0" applyNumberFormat="1" applyFont="1" applyFill="1" applyBorder="1" applyAlignment="1">
      <alignment horizontal="center" vertical="center"/>
    </xf>
    <xf numFmtId="1" fontId="16" fillId="6" borderId="11" xfId="0" applyNumberFormat="1" applyFont="1" applyFill="1" applyBorder="1" applyAlignment="1">
      <alignment horizontal="center" vertical="center"/>
    </xf>
    <xf numFmtId="1" fontId="16" fillId="2" borderId="11" xfId="3" applyNumberFormat="1" applyFont="1" applyFill="1" applyBorder="1" applyAlignment="1">
      <alignment horizontal="center" vertical="center"/>
    </xf>
    <xf numFmtId="1" fontId="16" fillId="6" borderId="11" xfId="3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 wrapText="1"/>
    </xf>
    <xf numFmtId="10" fontId="6" fillId="5" borderId="16" xfId="0" applyNumberFormat="1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>
      <alignment horizontal="center" vertical="center" wrapText="1"/>
    </xf>
    <xf numFmtId="1" fontId="17" fillId="6" borderId="1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6" borderId="2" xfId="0" applyFont="1" applyFill="1" applyBorder="1" applyAlignment="1">
      <alignment horizontal="left" vertical="center" indent="1"/>
    </xf>
    <xf numFmtId="168" fontId="16" fillId="2" borderId="12" xfId="0" applyNumberFormat="1" applyFont="1" applyFill="1" applyBorder="1" applyAlignment="1">
      <alignment horizontal="center" vertical="center"/>
    </xf>
    <xf numFmtId="168" fontId="16" fillId="6" borderId="12" xfId="0" applyNumberFormat="1" applyFont="1" applyFill="1" applyBorder="1" applyAlignment="1">
      <alignment horizontal="center" vertical="center"/>
    </xf>
    <xf numFmtId="166" fontId="0" fillId="3" borderId="6" xfId="0" applyNumberFormat="1" applyFont="1" applyFill="1" applyBorder="1" applyAlignment="1">
      <alignment horizontal="left" vertical="center" wrapText="1" indent="1"/>
    </xf>
    <xf numFmtId="166" fontId="0" fillId="3" borderId="1" xfId="0" applyNumberFormat="1" applyFont="1" applyFill="1" applyBorder="1" applyAlignment="1">
      <alignment horizontal="left" vertical="center" wrapText="1" indent="1"/>
    </xf>
    <xf numFmtId="166" fontId="0" fillId="3" borderId="7" xfId="0" applyNumberFormat="1" applyFont="1" applyFill="1" applyBorder="1" applyAlignment="1">
      <alignment horizontal="left" vertical="center" wrapText="1" indent="1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8" fontId="4" fillId="7" borderId="15" xfId="0" applyNumberFormat="1" applyFont="1" applyFill="1" applyBorder="1" applyAlignment="1">
      <alignment horizontal="center" vertical="center"/>
    </xf>
    <xf numFmtId="168" fontId="16" fillId="2" borderId="13" xfId="0" applyNumberFormat="1" applyFont="1" applyFill="1" applyBorder="1" applyAlignment="1">
      <alignment horizontal="center" vertical="center"/>
    </xf>
    <xf numFmtId="168" fontId="16" fillId="6" borderId="13" xfId="0" applyNumberFormat="1" applyFont="1" applyFill="1" applyBorder="1" applyAlignment="1">
      <alignment horizontal="center" vertical="center"/>
    </xf>
    <xf numFmtId="171" fontId="16" fillId="6" borderId="13" xfId="0" applyNumberFormat="1" applyFont="1" applyFill="1" applyBorder="1" applyAlignment="1">
      <alignment horizontal="center" vertical="center"/>
    </xf>
    <xf numFmtId="171" fontId="16" fillId="2" borderId="13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</cellXfs>
  <cellStyles count="4">
    <cellStyle name="Comma" xfId="3" builtinId="3"/>
    <cellStyle name="Hyperlink" xfId="1" builtinId="8" customBuiltin="1"/>
    <cellStyle name="Normal" xfId="0" builtinId="0"/>
    <cellStyle name="Percent" xfId="2" builtinId="5"/>
  </cellStyles>
  <dxfs count="15"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tripe" dxfId="7"/>
      <tableStyleElement type="secondColumn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15881"/>
      <color rgb="FF42648A"/>
      <color rgb="FF969696"/>
      <color rgb="FFC0C0C0"/>
      <color rgb="FF427FC2"/>
      <color rgb="FF44678E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P32"/>
  <sheetViews>
    <sheetView showGridLines="0" tabSelected="1" showRuler="0" view="pageBreakPreview" zoomScale="73" zoomScaleNormal="85" zoomScaleSheetLayoutView="73" zoomScalePageLayoutView="70" workbookViewId="0">
      <selection activeCell="G34" sqref="G34"/>
    </sheetView>
  </sheetViews>
  <sheetFormatPr defaultRowHeight="22.5" customHeight="1" outlineLevelRow="1" x14ac:dyDescent="0.25"/>
  <cols>
    <col min="1" max="1" width="2.7109375" customWidth="1"/>
    <col min="2" max="2" width="61.42578125" customWidth="1"/>
    <col min="3" max="3" width="16.28515625" hidden="1" customWidth="1"/>
    <col min="4" max="4" width="13.42578125" style="33" hidden="1" customWidth="1"/>
    <col min="5" max="7" width="13.140625" style="5" customWidth="1"/>
    <col min="8" max="8" width="5.85546875" style="5" bestFit="1" customWidth="1"/>
    <col min="9" max="9" width="12" style="58" customWidth="1"/>
    <col min="10" max="11" width="12" style="42" customWidth="1"/>
    <col min="12" max="12" width="15.7109375" style="42" bestFit="1" customWidth="1"/>
    <col min="13" max="13" width="7.5703125" hidden="1" customWidth="1"/>
    <col min="14" max="22" width="2.5703125" hidden="1" customWidth="1"/>
    <col min="23" max="62" width="2.5703125" customWidth="1"/>
    <col min="63" max="97" width="3.42578125" customWidth="1"/>
    <col min="98" max="125" width="3.28515625" customWidth="1"/>
    <col min="126" max="139" width="3" customWidth="1"/>
    <col min="140" max="146" width="3.28515625" customWidth="1"/>
  </cols>
  <sheetData>
    <row r="1" spans="1:146" ht="22.5" customHeight="1" x14ac:dyDescent="0.45">
      <c r="B1" s="16" t="s">
        <v>50</v>
      </c>
      <c r="C1" s="1"/>
      <c r="D1" s="32"/>
      <c r="E1" s="4"/>
      <c r="F1" s="31"/>
      <c r="G1" s="31"/>
      <c r="H1" s="31"/>
      <c r="I1" s="41"/>
      <c r="J1" s="41"/>
      <c r="K1" s="41"/>
      <c r="L1" s="41"/>
      <c r="M1" s="2"/>
      <c r="N1" s="8"/>
    </row>
    <row r="2" spans="1:146" ht="22.5" customHeight="1" x14ac:dyDescent="0.3">
      <c r="B2" s="9" t="s">
        <v>8</v>
      </c>
    </row>
    <row r="3" spans="1:146" ht="22.5" customHeight="1" x14ac:dyDescent="0.3">
      <c r="B3" s="9"/>
      <c r="D3" s="34" t="s">
        <v>0</v>
      </c>
      <c r="E3" s="65">
        <v>43257</v>
      </c>
      <c r="F3" s="66"/>
      <c r="G3" s="67"/>
      <c r="H3" s="67"/>
    </row>
    <row r="4" spans="1:146" ht="22.5" customHeight="1" x14ac:dyDescent="0.25">
      <c r="D4" s="34" t="s">
        <v>6</v>
      </c>
      <c r="E4" s="7">
        <v>1</v>
      </c>
      <c r="N4" s="62">
        <f>N5</f>
        <v>43255</v>
      </c>
      <c r="O4" s="63"/>
      <c r="P4" s="63"/>
      <c r="Q4" s="63"/>
      <c r="R4" s="63"/>
      <c r="S4" s="63"/>
      <c r="T4" s="64"/>
      <c r="U4" s="62">
        <f>U5</f>
        <v>43262</v>
      </c>
      <c r="V4" s="63"/>
      <c r="W4" s="63"/>
      <c r="X4" s="63"/>
      <c r="Y4" s="63"/>
      <c r="Z4" s="63"/>
      <c r="AA4" s="64"/>
      <c r="AB4" s="62">
        <f>AB5</f>
        <v>43269</v>
      </c>
      <c r="AC4" s="63"/>
      <c r="AD4" s="63"/>
      <c r="AE4" s="63"/>
      <c r="AF4" s="63"/>
      <c r="AG4" s="63"/>
      <c r="AH4" s="64"/>
      <c r="AI4" s="62">
        <f>AI5</f>
        <v>43276</v>
      </c>
      <c r="AJ4" s="63"/>
      <c r="AK4" s="63"/>
      <c r="AL4" s="63"/>
      <c r="AM4" s="63"/>
      <c r="AN4" s="63"/>
      <c r="AO4" s="64"/>
      <c r="AP4" s="62">
        <f>AP5</f>
        <v>43283</v>
      </c>
      <c r="AQ4" s="63"/>
      <c r="AR4" s="63"/>
      <c r="AS4" s="63"/>
      <c r="AT4" s="63"/>
      <c r="AU4" s="63"/>
      <c r="AV4" s="64"/>
      <c r="AW4" s="62">
        <f>AW5</f>
        <v>43290</v>
      </c>
      <c r="AX4" s="63"/>
      <c r="AY4" s="63"/>
      <c r="AZ4" s="63"/>
      <c r="BA4" s="63"/>
      <c r="BB4" s="63"/>
      <c r="BC4" s="64"/>
      <c r="BD4" s="62">
        <f>BD5</f>
        <v>43297</v>
      </c>
      <c r="BE4" s="63"/>
      <c r="BF4" s="63"/>
      <c r="BG4" s="63"/>
      <c r="BH4" s="63"/>
      <c r="BI4" s="63"/>
      <c r="BJ4" s="64"/>
      <c r="BK4" s="62">
        <f>BK5</f>
        <v>43304</v>
      </c>
      <c r="BL4" s="63"/>
      <c r="BM4" s="63"/>
      <c r="BN4" s="63"/>
      <c r="BO4" s="63"/>
      <c r="BP4" s="63"/>
      <c r="BQ4" s="64"/>
      <c r="BR4" s="62">
        <f t="shared" ref="BR4" si="0">BR5</f>
        <v>43311</v>
      </c>
      <c r="BS4" s="63"/>
      <c r="BT4" s="63"/>
      <c r="BU4" s="63"/>
      <c r="BV4" s="63"/>
      <c r="BW4" s="63"/>
      <c r="BX4" s="64"/>
      <c r="BY4" s="62">
        <f t="shared" ref="BY4" si="1">BY5</f>
        <v>43318</v>
      </c>
      <c r="BZ4" s="63"/>
      <c r="CA4" s="63"/>
      <c r="CB4" s="63"/>
      <c r="CC4" s="63"/>
      <c r="CD4" s="63"/>
      <c r="CE4" s="64"/>
      <c r="CF4" s="62">
        <f>CF5</f>
        <v>43325</v>
      </c>
      <c r="CG4" s="63"/>
      <c r="CH4" s="63"/>
      <c r="CI4" s="63"/>
      <c r="CJ4" s="63"/>
      <c r="CK4" s="63"/>
      <c r="CL4" s="64"/>
      <c r="CM4" s="62">
        <f t="shared" ref="CM4" si="2">CM5</f>
        <v>43332</v>
      </c>
      <c r="CN4" s="63"/>
      <c r="CO4" s="63"/>
      <c r="CP4" s="63"/>
      <c r="CQ4" s="63"/>
      <c r="CR4" s="63"/>
      <c r="CS4" s="64"/>
      <c r="CT4" s="62">
        <f t="shared" ref="CT4" si="3">CT5</f>
        <v>43339</v>
      </c>
      <c r="CU4" s="63"/>
      <c r="CV4" s="63"/>
      <c r="CW4" s="63"/>
      <c r="CX4" s="63"/>
      <c r="CY4" s="63"/>
      <c r="CZ4" s="64"/>
      <c r="DA4" s="62">
        <f t="shared" ref="DA4" si="4">DA5</f>
        <v>43346</v>
      </c>
      <c r="DB4" s="63"/>
      <c r="DC4" s="63"/>
      <c r="DD4" s="63"/>
      <c r="DE4" s="63"/>
      <c r="DF4" s="63"/>
      <c r="DG4" s="64"/>
      <c r="DH4" s="62">
        <f t="shared" ref="DH4" si="5">DH5</f>
        <v>43353</v>
      </c>
      <c r="DI4" s="63"/>
      <c r="DJ4" s="63"/>
      <c r="DK4" s="63"/>
      <c r="DL4" s="63"/>
      <c r="DM4" s="63"/>
      <c r="DN4" s="64"/>
      <c r="DO4" s="62">
        <f t="shared" ref="DO4" si="6">DO5</f>
        <v>43360</v>
      </c>
      <c r="DP4" s="63"/>
      <c r="DQ4" s="63"/>
      <c r="DR4" s="63"/>
      <c r="DS4" s="63"/>
      <c r="DT4" s="63"/>
      <c r="DU4" s="64"/>
      <c r="DV4" s="62">
        <f t="shared" ref="DV4" si="7">DV5</f>
        <v>43367</v>
      </c>
      <c r="DW4" s="63"/>
      <c r="DX4" s="63"/>
      <c r="DY4" s="63"/>
      <c r="DZ4" s="63"/>
      <c r="EA4" s="63"/>
      <c r="EB4" s="64"/>
      <c r="EC4" s="62">
        <f t="shared" ref="EC4" si="8">EC5</f>
        <v>43374</v>
      </c>
      <c r="ED4" s="63"/>
      <c r="EE4" s="63"/>
      <c r="EF4" s="63"/>
      <c r="EG4" s="63"/>
      <c r="EH4" s="63"/>
      <c r="EI4" s="64"/>
      <c r="EJ4" s="62">
        <f t="shared" ref="EJ4" si="9">EJ5</f>
        <v>43381</v>
      </c>
      <c r="EK4" s="63"/>
      <c r="EL4" s="63"/>
      <c r="EM4" s="63"/>
      <c r="EN4" s="63"/>
      <c r="EO4" s="63"/>
      <c r="EP4" s="64"/>
    </row>
    <row r="5" spans="1:146" ht="22.5" customHeight="1" x14ac:dyDescent="0.25">
      <c r="A5" s="6"/>
      <c r="N5" s="13">
        <f>E3-WEEKDAY(E3,1)+2+7*(E4-1)</f>
        <v>43255</v>
      </c>
      <c r="O5" s="12">
        <f>N5+1</f>
        <v>43256</v>
      </c>
      <c r="P5" s="12">
        <f t="shared" ref="P5:BC5" si="10">O5+1</f>
        <v>43257</v>
      </c>
      <c r="Q5" s="12">
        <f t="shared" si="10"/>
        <v>43258</v>
      </c>
      <c r="R5" s="12">
        <f t="shared" si="10"/>
        <v>43259</v>
      </c>
      <c r="S5" s="12">
        <f t="shared" si="10"/>
        <v>43260</v>
      </c>
      <c r="T5" s="14">
        <f t="shared" si="10"/>
        <v>43261</v>
      </c>
      <c r="U5" s="13">
        <f>T5+1</f>
        <v>43262</v>
      </c>
      <c r="V5" s="12">
        <f>U5+1</f>
        <v>43263</v>
      </c>
      <c r="W5" s="12">
        <f t="shared" si="10"/>
        <v>43264</v>
      </c>
      <c r="X5" s="12">
        <f t="shared" si="10"/>
        <v>43265</v>
      </c>
      <c r="Y5" s="12">
        <f t="shared" si="10"/>
        <v>43266</v>
      </c>
      <c r="Z5" s="12">
        <f t="shared" si="10"/>
        <v>43267</v>
      </c>
      <c r="AA5" s="14">
        <f t="shared" si="10"/>
        <v>43268</v>
      </c>
      <c r="AB5" s="13">
        <f>AA5+1</f>
        <v>43269</v>
      </c>
      <c r="AC5" s="12">
        <f>AB5+1</f>
        <v>43270</v>
      </c>
      <c r="AD5" s="12">
        <f t="shared" si="10"/>
        <v>43271</v>
      </c>
      <c r="AE5" s="12">
        <f t="shared" si="10"/>
        <v>43272</v>
      </c>
      <c r="AF5" s="12">
        <f t="shared" si="10"/>
        <v>43273</v>
      </c>
      <c r="AG5" s="12">
        <f t="shared" si="10"/>
        <v>43274</v>
      </c>
      <c r="AH5" s="14">
        <f t="shared" si="10"/>
        <v>43275</v>
      </c>
      <c r="AI5" s="13">
        <f>AH5+1</f>
        <v>43276</v>
      </c>
      <c r="AJ5" s="12">
        <f>AI5+1</f>
        <v>43277</v>
      </c>
      <c r="AK5" s="12">
        <f t="shared" si="10"/>
        <v>43278</v>
      </c>
      <c r="AL5" s="12">
        <f t="shared" si="10"/>
        <v>43279</v>
      </c>
      <c r="AM5" s="12">
        <f t="shared" si="10"/>
        <v>43280</v>
      </c>
      <c r="AN5" s="12">
        <f t="shared" si="10"/>
        <v>43281</v>
      </c>
      <c r="AO5" s="14">
        <f t="shared" si="10"/>
        <v>43282</v>
      </c>
      <c r="AP5" s="13">
        <f>AO5+1</f>
        <v>43283</v>
      </c>
      <c r="AQ5" s="12">
        <f>AP5+1</f>
        <v>43284</v>
      </c>
      <c r="AR5" s="12">
        <f t="shared" si="10"/>
        <v>43285</v>
      </c>
      <c r="AS5" s="12">
        <f t="shared" si="10"/>
        <v>43286</v>
      </c>
      <c r="AT5" s="12">
        <f t="shared" si="10"/>
        <v>43287</v>
      </c>
      <c r="AU5" s="12">
        <f t="shared" si="10"/>
        <v>43288</v>
      </c>
      <c r="AV5" s="14">
        <f t="shared" si="10"/>
        <v>43289</v>
      </c>
      <c r="AW5" s="13">
        <f>AV5+1</f>
        <v>43290</v>
      </c>
      <c r="AX5" s="12">
        <f>AW5+1</f>
        <v>43291</v>
      </c>
      <c r="AY5" s="12">
        <f t="shared" si="10"/>
        <v>43292</v>
      </c>
      <c r="AZ5" s="12">
        <f t="shared" si="10"/>
        <v>43293</v>
      </c>
      <c r="BA5" s="12">
        <f t="shared" si="10"/>
        <v>43294</v>
      </c>
      <c r="BB5" s="12">
        <f t="shared" si="10"/>
        <v>43295</v>
      </c>
      <c r="BC5" s="14">
        <f t="shared" si="10"/>
        <v>43296</v>
      </c>
      <c r="BD5" s="13">
        <f>BC5+1</f>
        <v>43297</v>
      </c>
      <c r="BE5" s="12">
        <f>BD5+1</f>
        <v>43298</v>
      </c>
      <c r="BF5" s="12">
        <f t="shared" ref="BF5:BJ5" si="11">BE5+1</f>
        <v>43299</v>
      </c>
      <c r="BG5" s="12">
        <f t="shared" si="11"/>
        <v>43300</v>
      </c>
      <c r="BH5" s="12">
        <f t="shared" si="11"/>
        <v>43301</v>
      </c>
      <c r="BI5" s="12">
        <f t="shared" si="11"/>
        <v>43302</v>
      </c>
      <c r="BJ5" s="14">
        <f t="shared" si="11"/>
        <v>43303</v>
      </c>
      <c r="BK5" s="13">
        <f>BJ5+1</f>
        <v>43304</v>
      </c>
      <c r="BL5" s="12">
        <f>BK5+1</f>
        <v>43305</v>
      </c>
      <c r="BM5" s="12">
        <f t="shared" ref="BM5:BS5" si="12">BL5+1</f>
        <v>43306</v>
      </c>
      <c r="BN5" s="12">
        <f t="shared" si="12"/>
        <v>43307</v>
      </c>
      <c r="BO5" s="12">
        <f t="shared" si="12"/>
        <v>43308</v>
      </c>
      <c r="BP5" s="12">
        <f t="shared" si="12"/>
        <v>43309</v>
      </c>
      <c r="BQ5" s="14">
        <f t="shared" si="12"/>
        <v>43310</v>
      </c>
      <c r="BR5" s="13">
        <f t="shared" si="12"/>
        <v>43311</v>
      </c>
      <c r="BS5" s="12">
        <f t="shared" si="12"/>
        <v>43312</v>
      </c>
      <c r="BT5" s="12">
        <f t="shared" ref="BT5" si="13">BS5+1</f>
        <v>43313</v>
      </c>
      <c r="BU5" s="12">
        <f t="shared" ref="BU5" si="14">BT5+1</f>
        <v>43314</v>
      </c>
      <c r="BV5" s="12">
        <f t="shared" ref="BV5" si="15">BU5+1</f>
        <v>43315</v>
      </c>
      <c r="BW5" s="12">
        <f t="shared" ref="BW5" si="16">BV5+1</f>
        <v>43316</v>
      </c>
      <c r="BX5" s="14">
        <f t="shared" ref="BX5:BZ5" si="17">BW5+1</f>
        <v>43317</v>
      </c>
      <c r="BY5" s="13">
        <f t="shared" si="17"/>
        <v>43318</v>
      </c>
      <c r="BZ5" s="12">
        <f t="shared" si="17"/>
        <v>43319</v>
      </c>
      <c r="CA5" s="12">
        <f t="shared" ref="CA5" si="18">BZ5+1</f>
        <v>43320</v>
      </c>
      <c r="CB5" s="12">
        <f t="shared" ref="CB5" si="19">CA5+1</f>
        <v>43321</v>
      </c>
      <c r="CC5" s="12">
        <f t="shared" ref="CC5" si="20">CB5+1</f>
        <v>43322</v>
      </c>
      <c r="CD5" s="12">
        <f t="shared" ref="CD5" si="21">CC5+1</f>
        <v>43323</v>
      </c>
      <c r="CE5" s="14">
        <f t="shared" ref="CE5" si="22">CD5+1</f>
        <v>43324</v>
      </c>
      <c r="CF5" s="13">
        <f>CE5+1</f>
        <v>43325</v>
      </c>
      <c r="CG5" s="12">
        <f>CF5+1</f>
        <v>43326</v>
      </c>
      <c r="CH5" s="12">
        <f t="shared" ref="CH5" si="23">CG5+1</f>
        <v>43327</v>
      </c>
      <c r="CI5" s="12">
        <f t="shared" ref="CI5" si="24">CH5+1</f>
        <v>43328</v>
      </c>
      <c r="CJ5" s="12">
        <f t="shared" ref="CJ5" si="25">CI5+1</f>
        <v>43329</v>
      </c>
      <c r="CK5" s="12">
        <f t="shared" ref="CK5" si="26">CJ5+1</f>
        <v>43330</v>
      </c>
      <c r="CL5" s="14">
        <f t="shared" ref="CL5" si="27">CK5+1</f>
        <v>43331</v>
      </c>
      <c r="CM5" s="13">
        <f t="shared" ref="CM5" si="28">CL5+1</f>
        <v>43332</v>
      </c>
      <c r="CN5" s="12">
        <f t="shared" ref="CN5" si="29">CM5+1</f>
        <v>43333</v>
      </c>
      <c r="CO5" s="12">
        <f t="shared" ref="CO5" si="30">CN5+1</f>
        <v>43334</v>
      </c>
      <c r="CP5" s="12">
        <f t="shared" ref="CP5" si="31">CO5+1</f>
        <v>43335</v>
      </c>
      <c r="CQ5" s="12">
        <f t="shared" ref="CQ5" si="32">CP5+1</f>
        <v>43336</v>
      </c>
      <c r="CR5" s="12">
        <f t="shared" ref="CR5" si="33">CQ5+1</f>
        <v>43337</v>
      </c>
      <c r="CS5" s="14">
        <f t="shared" ref="CS5" si="34">CR5+1</f>
        <v>43338</v>
      </c>
      <c r="CT5" s="13">
        <f t="shared" ref="CT5" si="35">CS5+1</f>
        <v>43339</v>
      </c>
      <c r="CU5" s="12">
        <f t="shared" ref="CU5" si="36">CT5+1</f>
        <v>43340</v>
      </c>
      <c r="CV5" s="12">
        <f t="shared" ref="CV5" si="37">CU5+1</f>
        <v>43341</v>
      </c>
      <c r="CW5" s="12">
        <f t="shared" ref="CW5" si="38">CV5+1</f>
        <v>43342</v>
      </c>
      <c r="CX5" s="12">
        <f t="shared" ref="CX5" si="39">CW5+1</f>
        <v>43343</v>
      </c>
      <c r="CY5" s="12">
        <f t="shared" ref="CY5" si="40">CX5+1</f>
        <v>43344</v>
      </c>
      <c r="CZ5" s="14">
        <f t="shared" ref="CZ5" si="41">CY5+1</f>
        <v>43345</v>
      </c>
      <c r="DA5" s="13">
        <f t="shared" ref="DA5" si="42">CZ5+1</f>
        <v>43346</v>
      </c>
      <c r="DB5" s="12">
        <f t="shared" ref="DB5" si="43">DA5+1</f>
        <v>43347</v>
      </c>
      <c r="DC5" s="12">
        <f t="shared" ref="DC5" si="44">DB5+1</f>
        <v>43348</v>
      </c>
      <c r="DD5" s="12">
        <f t="shared" ref="DD5" si="45">DC5+1</f>
        <v>43349</v>
      </c>
      <c r="DE5" s="12">
        <f t="shared" ref="DE5" si="46">DD5+1</f>
        <v>43350</v>
      </c>
      <c r="DF5" s="12">
        <f t="shared" ref="DF5" si="47">DE5+1</f>
        <v>43351</v>
      </c>
      <c r="DG5" s="14">
        <f t="shared" ref="DG5" si="48">DF5+1</f>
        <v>43352</v>
      </c>
      <c r="DH5" s="13">
        <f t="shared" ref="DH5" si="49">DG5+1</f>
        <v>43353</v>
      </c>
      <c r="DI5" s="12">
        <f t="shared" ref="DI5" si="50">DH5+1</f>
        <v>43354</v>
      </c>
      <c r="DJ5" s="12">
        <f t="shared" ref="DJ5" si="51">DI5+1</f>
        <v>43355</v>
      </c>
      <c r="DK5" s="12">
        <f t="shared" ref="DK5" si="52">DJ5+1</f>
        <v>43356</v>
      </c>
      <c r="DL5" s="12">
        <f t="shared" ref="DL5" si="53">DK5+1</f>
        <v>43357</v>
      </c>
      <c r="DM5" s="12">
        <f t="shared" ref="DM5" si="54">DL5+1</f>
        <v>43358</v>
      </c>
      <c r="DN5" s="14">
        <f t="shared" ref="DN5" si="55">DM5+1</f>
        <v>43359</v>
      </c>
      <c r="DO5" s="13">
        <f t="shared" ref="DO5" si="56">DN5+1</f>
        <v>43360</v>
      </c>
      <c r="DP5" s="12">
        <f t="shared" ref="DP5" si="57">DO5+1</f>
        <v>43361</v>
      </c>
      <c r="DQ5" s="12">
        <f t="shared" ref="DQ5" si="58">DP5+1</f>
        <v>43362</v>
      </c>
      <c r="DR5" s="12">
        <f t="shared" ref="DR5" si="59">DQ5+1</f>
        <v>43363</v>
      </c>
      <c r="DS5" s="12">
        <f t="shared" ref="DS5" si="60">DR5+1</f>
        <v>43364</v>
      </c>
      <c r="DT5" s="12">
        <f t="shared" ref="DT5" si="61">DS5+1</f>
        <v>43365</v>
      </c>
      <c r="DU5" s="14">
        <f t="shared" ref="DU5" si="62">DT5+1</f>
        <v>43366</v>
      </c>
      <c r="DV5" s="13">
        <f t="shared" ref="DV5" si="63">DU5+1</f>
        <v>43367</v>
      </c>
      <c r="DW5" s="12">
        <f t="shared" ref="DW5" si="64">DV5+1</f>
        <v>43368</v>
      </c>
      <c r="DX5" s="12">
        <f t="shared" ref="DX5" si="65">DW5+1</f>
        <v>43369</v>
      </c>
      <c r="DY5" s="12">
        <f t="shared" ref="DY5" si="66">DX5+1</f>
        <v>43370</v>
      </c>
      <c r="DZ5" s="12">
        <f t="shared" ref="DZ5" si="67">DY5+1</f>
        <v>43371</v>
      </c>
      <c r="EA5" s="12">
        <f t="shared" ref="EA5" si="68">DZ5+1</f>
        <v>43372</v>
      </c>
      <c r="EB5" s="14">
        <f t="shared" ref="EB5" si="69">EA5+1</f>
        <v>43373</v>
      </c>
      <c r="EC5" s="13">
        <f t="shared" ref="EC5" si="70">EB5+1</f>
        <v>43374</v>
      </c>
      <c r="ED5" s="12">
        <f t="shared" ref="ED5" si="71">EC5+1</f>
        <v>43375</v>
      </c>
      <c r="EE5" s="12">
        <f t="shared" ref="EE5" si="72">ED5+1</f>
        <v>43376</v>
      </c>
      <c r="EF5" s="12">
        <f t="shared" ref="EF5" si="73">EE5+1</f>
        <v>43377</v>
      </c>
      <c r="EG5" s="12">
        <f t="shared" ref="EG5" si="74">EF5+1</f>
        <v>43378</v>
      </c>
      <c r="EH5" s="12">
        <f t="shared" ref="EH5" si="75">EG5+1</f>
        <v>43379</v>
      </c>
      <c r="EI5" s="14">
        <f t="shared" ref="EI5" si="76">EH5+1</f>
        <v>43380</v>
      </c>
      <c r="EJ5" s="13">
        <f t="shared" ref="EJ5" si="77">EI5+1</f>
        <v>43381</v>
      </c>
      <c r="EK5" s="12">
        <f t="shared" ref="EK5" si="78">EJ5+1</f>
        <v>43382</v>
      </c>
      <c r="EL5" s="12">
        <f t="shared" ref="EL5" si="79">EK5+1</f>
        <v>43383</v>
      </c>
      <c r="EM5" s="12">
        <f t="shared" ref="EM5" si="80">EL5+1</f>
        <v>43384</v>
      </c>
      <c r="EN5" s="12">
        <f t="shared" ref="EN5" si="81">EM5+1</f>
        <v>43385</v>
      </c>
      <c r="EO5" s="12">
        <f t="shared" ref="EO5" si="82">EN5+1</f>
        <v>43386</v>
      </c>
      <c r="EP5" s="14">
        <f t="shared" ref="EP5" si="83">EO5+1</f>
        <v>43387</v>
      </c>
    </row>
    <row r="6" spans="1:146" ht="25.5" customHeight="1" thickBot="1" x14ac:dyDescent="0.3">
      <c r="A6" s="17"/>
      <c r="B6" s="10" t="s">
        <v>7</v>
      </c>
      <c r="C6" s="54" t="s">
        <v>2</v>
      </c>
      <c r="D6" s="55" t="s">
        <v>1</v>
      </c>
      <c r="E6" s="54" t="s">
        <v>3</v>
      </c>
      <c r="F6" s="54" t="s">
        <v>4</v>
      </c>
      <c r="G6" s="54" t="s">
        <v>47</v>
      </c>
      <c r="H6" s="54" t="s">
        <v>48</v>
      </c>
      <c r="I6" s="56" t="s">
        <v>5</v>
      </c>
      <c r="J6" s="56" t="s">
        <v>10</v>
      </c>
      <c r="K6" s="56" t="s">
        <v>9</v>
      </c>
      <c r="L6" s="56" t="s">
        <v>19</v>
      </c>
      <c r="M6" s="11" t="s">
        <v>5</v>
      </c>
      <c r="N6" s="15" t="str">
        <f t="shared" ref="N6" si="84">LEFT(TEXT(N5,"ddd"),1)</f>
        <v>M</v>
      </c>
      <c r="O6" s="15" t="str">
        <f t="shared" ref="O6:AW6" si="85">LEFT(TEXT(O5,"ddd"),1)</f>
        <v>T</v>
      </c>
      <c r="P6" s="15" t="str">
        <f t="shared" si="85"/>
        <v>W</v>
      </c>
      <c r="Q6" s="15" t="str">
        <f t="shared" si="85"/>
        <v>T</v>
      </c>
      <c r="R6" s="15" t="str">
        <f t="shared" si="85"/>
        <v>F</v>
      </c>
      <c r="S6" s="15" t="str">
        <f t="shared" si="85"/>
        <v>S</v>
      </c>
      <c r="T6" s="15" t="str">
        <f t="shared" si="85"/>
        <v>S</v>
      </c>
      <c r="U6" s="15" t="str">
        <f t="shared" si="85"/>
        <v>M</v>
      </c>
      <c r="V6" s="15" t="str">
        <f t="shared" si="85"/>
        <v>T</v>
      </c>
      <c r="W6" s="15" t="str">
        <f t="shared" si="85"/>
        <v>W</v>
      </c>
      <c r="X6" s="15" t="str">
        <f t="shared" si="85"/>
        <v>T</v>
      </c>
      <c r="Y6" s="15" t="str">
        <f t="shared" si="85"/>
        <v>F</v>
      </c>
      <c r="Z6" s="15" t="str">
        <f t="shared" si="85"/>
        <v>S</v>
      </c>
      <c r="AA6" s="15" t="str">
        <f t="shared" si="85"/>
        <v>S</v>
      </c>
      <c r="AB6" s="15" t="str">
        <f t="shared" si="85"/>
        <v>M</v>
      </c>
      <c r="AC6" s="15" t="str">
        <f t="shared" si="85"/>
        <v>T</v>
      </c>
      <c r="AD6" s="15" t="str">
        <f t="shared" si="85"/>
        <v>W</v>
      </c>
      <c r="AE6" s="15" t="str">
        <f t="shared" si="85"/>
        <v>T</v>
      </c>
      <c r="AF6" s="15" t="str">
        <f t="shared" si="85"/>
        <v>F</v>
      </c>
      <c r="AG6" s="15" t="str">
        <f t="shared" si="85"/>
        <v>S</v>
      </c>
      <c r="AH6" s="15" t="str">
        <f t="shared" si="85"/>
        <v>S</v>
      </c>
      <c r="AI6" s="15" t="str">
        <f t="shared" si="85"/>
        <v>M</v>
      </c>
      <c r="AJ6" s="15" t="str">
        <f t="shared" si="85"/>
        <v>T</v>
      </c>
      <c r="AK6" s="15" t="str">
        <f t="shared" si="85"/>
        <v>W</v>
      </c>
      <c r="AL6" s="15" t="str">
        <f t="shared" si="85"/>
        <v>T</v>
      </c>
      <c r="AM6" s="15" t="str">
        <f t="shared" si="85"/>
        <v>F</v>
      </c>
      <c r="AN6" s="15" t="str">
        <f t="shared" si="85"/>
        <v>S</v>
      </c>
      <c r="AO6" s="15" t="str">
        <f t="shared" si="85"/>
        <v>S</v>
      </c>
      <c r="AP6" s="15" t="str">
        <f t="shared" si="85"/>
        <v>M</v>
      </c>
      <c r="AQ6" s="15" t="str">
        <f t="shared" si="85"/>
        <v>T</v>
      </c>
      <c r="AR6" s="15" t="str">
        <f t="shared" si="85"/>
        <v>W</v>
      </c>
      <c r="AS6" s="15" t="str">
        <f t="shared" si="85"/>
        <v>T</v>
      </c>
      <c r="AT6" s="15" t="str">
        <f t="shared" si="85"/>
        <v>F</v>
      </c>
      <c r="AU6" s="15" t="str">
        <f t="shared" si="85"/>
        <v>S</v>
      </c>
      <c r="AV6" s="15" t="str">
        <f t="shared" si="85"/>
        <v>S</v>
      </c>
      <c r="AW6" s="15" t="str">
        <f t="shared" si="85"/>
        <v>M</v>
      </c>
      <c r="AX6" s="15" t="str">
        <f t="shared" ref="AX6:BQ6" si="86">LEFT(TEXT(AX5,"ddd"),1)</f>
        <v>T</v>
      </c>
      <c r="AY6" s="15" t="str">
        <f t="shared" si="86"/>
        <v>W</v>
      </c>
      <c r="AZ6" s="15" t="str">
        <f t="shared" si="86"/>
        <v>T</v>
      </c>
      <c r="BA6" s="15" t="str">
        <f t="shared" si="86"/>
        <v>F</v>
      </c>
      <c r="BB6" s="15" t="str">
        <f t="shared" si="86"/>
        <v>S</v>
      </c>
      <c r="BC6" s="15" t="str">
        <f t="shared" si="86"/>
        <v>S</v>
      </c>
      <c r="BD6" s="15" t="str">
        <f t="shared" si="86"/>
        <v>M</v>
      </c>
      <c r="BE6" s="15" t="str">
        <f t="shared" si="86"/>
        <v>T</v>
      </c>
      <c r="BF6" s="15" t="str">
        <f t="shared" si="86"/>
        <v>W</v>
      </c>
      <c r="BG6" s="15" t="str">
        <f t="shared" si="86"/>
        <v>T</v>
      </c>
      <c r="BH6" s="15" t="str">
        <f t="shared" si="86"/>
        <v>F</v>
      </c>
      <c r="BI6" s="15" t="str">
        <f t="shared" si="86"/>
        <v>S</v>
      </c>
      <c r="BJ6" s="15" t="str">
        <f t="shared" si="86"/>
        <v>S</v>
      </c>
      <c r="BK6" s="15" t="str">
        <f t="shared" si="86"/>
        <v>M</v>
      </c>
      <c r="BL6" s="15" t="str">
        <f t="shared" si="86"/>
        <v>T</v>
      </c>
      <c r="BM6" s="15" t="str">
        <f t="shared" si="86"/>
        <v>W</v>
      </c>
      <c r="BN6" s="15" t="str">
        <f t="shared" si="86"/>
        <v>T</v>
      </c>
      <c r="BO6" s="15" t="str">
        <f t="shared" si="86"/>
        <v>F</v>
      </c>
      <c r="BP6" s="15" t="str">
        <f t="shared" si="86"/>
        <v>S</v>
      </c>
      <c r="BQ6" s="15" t="str">
        <f t="shared" si="86"/>
        <v>S</v>
      </c>
      <c r="BR6" s="15" t="str">
        <f t="shared" ref="BR6:CL6" si="87">LEFT(TEXT(BR5,"ddd"),1)</f>
        <v>M</v>
      </c>
      <c r="BS6" s="15" t="str">
        <f t="shared" si="87"/>
        <v>T</v>
      </c>
      <c r="BT6" s="15" t="str">
        <f t="shared" si="87"/>
        <v>W</v>
      </c>
      <c r="BU6" s="15" t="str">
        <f t="shared" si="87"/>
        <v>T</v>
      </c>
      <c r="BV6" s="15" t="str">
        <f t="shared" si="87"/>
        <v>F</v>
      </c>
      <c r="BW6" s="15" t="str">
        <f t="shared" si="87"/>
        <v>S</v>
      </c>
      <c r="BX6" s="15" t="str">
        <f t="shared" si="87"/>
        <v>S</v>
      </c>
      <c r="BY6" s="15" t="str">
        <f t="shared" si="87"/>
        <v>M</v>
      </c>
      <c r="BZ6" s="15" t="str">
        <f t="shared" si="87"/>
        <v>T</v>
      </c>
      <c r="CA6" s="15" t="str">
        <f t="shared" si="87"/>
        <v>W</v>
      </c>
      <c r="CB6" s="15" t="str">
        <f t="shared" si="87"/>
        <v>T</v>
      </c>
      <c r="CC6" s="15" t="str">
        <f t="shared" si="87"/>
        <v>F</v>
      </c>
      <c r="CD6" s="15" t="str">
        <f t="shared" si="87"/>
        <v>S</v>
      </c>
      <c r="CE6" s="15" t="str">
        <f t="shared" si="87"/>
        <v>S</v>
      </c>
      <c r="CF6" s="15" t="str">
        <f t="shared" si="87"/>
        <v>M</v>
      </c>
      <c r="CG6" s="15" t="str">
        <f t="shared" si="87"/>
        <v>T</v>
      </c>
      <c r="CH6" s="15" t="str">
        <f t="shared" si="87"/>
        <v>W</v>
      </c>
      <c r="CI6" s="15" t="str">
        <f t="shared" si="87"/>
        <v>T</v>
      </c>
      <c r="CJ6" s="15" t="str">
        <f t="shared" si="87"/>
        <v>F</v>
      </c>
      <c r="CK6" s="15" t="str">
        <f t="shared" si="87"/>
        <v>S</v>
      </c>
      <c r="CL6" s="15" t="str">
        <f t="shared" si="87"/>
        <v>S</v>
      </c>
      <c r="CM6" s="15" t="str">
        <f t="shared" ref="CM6:CZ6" si="88">LEFT(TEXT(CM5,"ddd"),1)</f>
        <v>M</v>
      </c>
      <c r="CN6" s="15" t="str">
        <f t="shared" si="88"/>
        <v>T</v>
      </c>
      <c r="CO6" s="15" t="str">
        <f t="shared" si="88"/>
        <v>W</v>
      </c>
      <c r="CP6" s="15" t="str">
        <f t="shared" si="88"/>
        <v>T</v>
      </c>
      <c r="CQ6" s="15" t="str">
        <f t="shared" si="88"/>
        <v>F</v>
      </c>
      <c r="CR6" s="15" t="str">
        <f t="shared" si="88"/>
        <v>S</v>
      </c>
      <c r="CS6" s="15" t="str">
        <f t="shared" si="88"/>
        <v>S</v>
      </c>
      <c r="CT6" s="15" t="str">
        <f t="shared" si="88"/>
        <v>M</v>
      </c>
      <c r="CU6" s="15" t="str">
        <f t="shared" si="88"/>
        <v>T</v>
      </c>
      <c r="CV6" s="15" t="str">
        <f t="shared" si="88"/>
        <v>W</v>
      </c>
      <c r="CW6" s="15" t="str">
        <f t="shared" si="88"/>
        <v>T</v>
      </c>
      <c r="CX6" s="15" t="str">
        <f t="shared" si="88"/>
        <v>F</v>
      </c>
      <c r="CY6" s="15" t="str">
        <f t="shared" si="88"/>
        <v>S</v>
      </c>
      <c r="CZ6" s="15" t="str">
        <f t="shared" si="88"/>
        <v>S</v>
      </c>
      <c r="DA6" s="15" t="str">
        <f t="shared" ref="DA6:DG6" si="89">LEFT(TEXT(DA5,"ddd"),1)</f>
        <v>M</v>
      </c>
      <c r="DB6" s="15" t="str">
        <f t="shared" si="89"/>
        <v>T</v>
      </c>
      <c r="DC6" s="15" t="str">
        <f t="shared" si="89"/>
        <v>W</v>
      </c>
      <c r="DD6" s="15" t="str">
        <f t="shared" si="89"/>
        <v>T</v>
      </c>
      <c r="DE6" s="15" t="str">
        <f t="shared" si="89"/>
        <v>F</v>
      </c>
      <c r="DF6" s="15" t="str">
        <f t="shared" si="89"/>
        <v>S</v>
      </c>
      <c r="DG6" s="15" t="str">
        <f t="shared" si="89"/>
        <v>S</v>
      </c>
      <c r="DH6" s="15" t="str">
        <f t="shared" ref="DH6:DU6" si="90">LEFT(TEXT(DH5,"ddd"),1)</f>
        <v>M</v>
      </c>
      <c r="DI6" s="15" t="str">
        <f t="shared" si="90"/>
        <v>T</v>
      </c>
      <c r="DJ6" s="15" t="str">
        <f t="shared" si="90"/>
        <v>W</v>
      </c>
      <c r="DK6" s="15" t="str">
        <f t="shared" si="90"/>
        <v>T</v>
      </c>
      <c r="DL6" s="15" t="str">
        <f t="shared" si="90"/>
        <v>F</v>
      </c>
      <c r="DM6" s="15" t="str">
        <f t="shared" si="90"/>
        <v>S</v>
      </c>
      <c r="DN6" s="15" t="str">
        <f t="shared" si="90"/>
        <v>S</v>
      </c>
      <c r="DO6" s="15" t="str">
        <f t="shared" si="90"/>
        <v>M</v>
      </c>
      <c r="DP6" s="15" t="str">
        <f t="shared" si="90"/>
        <v>T</v>
      </c>
      <c r="DQ6" s="15" t="str">
        <f t="shared" si="90"/>
        <v>W</v>
      </c>
      <c r="DR6" s="15" t="str">
        <f t="shared" si="90"/>
        <v>T</v>
      </c>
      <c r="DS6" s="15" t="str">
        <f t="shared" si="90"/>
        <v>F</v>
      </c>
      <c r="DT6" s="15" t="str">
        <f t="shared" si="90"/>
        <v>S</v>
      </c>
      <c r="DU6" s="15" t="str">
        <f t="shared" si="90"/>
        <v>S</v>
      </c>
      <c r="DV6" s="15" t="str">
        <f t="shared" ref="DV6:EB6" si="91">LEFT(TEXT(DV5,"ddd"),1)</f>
        <v>M</v>
      </c>
      <c r="DW6" s="15" t="str">
        <f t="shared" si="91"/>
        <v>T</v>
      </c>
      <c r="DX6" s="15" t="str">
        <f t="shared" si="91"/>
        <v>W</v>
      </c>
      <c r="DY6" s="15" t="str">
        <f t="shared" si="91"/>
        <v>T</v>
      </c>
      <c r="DZ6" s="15" t="str">
        <f t="shared" si="91"/>
        <v>F</v>
      </c>
      <c r="EA6" s="15" t="str">
        <f t="shared" si="91"/>
        <v>S</v>
      </c>
      <c r="EB6" s="15" t="str">
        <f t="shared" si="91"/>
        <v>S</v>
      </c>
      <c r="EC6" s="15" t="str">
        <f t="shared" ref="EC6:EI6" si="92">LEFT(TEXT(EC5,"ddd"),1)</f>
        <v>M</v>
      </c>
      <c r="ED6" s="15" t="str">
        <f t="shared" si="92"/>
        <v>T</v>
      </c>
      <c r="EE6" s="15" t="str">
        <f t="shared" si="92"/>
        <v>W</v>
      </c>
      <c r="EF6" s="15" t="str">
        <f t="shared" si="92"/>
        <v>T</v>
      </c>
      <c r="EG6" s="15" t="str">
        <f t="shared" si="92"/>
        <v>F</v>
      </c>
      <c r="EH6" s="15" t="str">
        <f t="shared" si="92"/>
        <v>S</v>
      </c>
      <c r="EI6" s="15" t="str">
        <f t="shared" si="92"/>
        <v>S</v>
      </c>
      <c r="EJ6" s="15" t="str">
        <f t="shared" ref="EJ6:EP6" si="93">LEFT(TEXT(EJ5,"ddd"),1)</f>
        <v>M</v>
      </c>
      <c r="EK6" s="15" t="str">
        <f t="shared" si="93"/>
        <v>T</v>
      </c>
      <c r="EL6" s="15" t="str">
        <f t="shared" si="93"/>
        <v>W</v>
      </c>
      <c r="EM6" s="15" t="str">
        <f t="shared" si="93"/>
        <v>T</v>
      </c>
      <c r="EN6" s="15" t="str">
        <f t="shared" si="93"/>
        <v>F</v>
      </c>
      <c r="EO6" s="15" t="str">
        <f t="shared" si="93"/>
        <v>S</v>
      </c>
      <c r="EP6" s="15" t="str">
        <f t="shared" si="93"/>
        <v>S</v>
      </c>
    </row>
    <row r="7" spans="1:146" s="3" customFormat="1" ht="22.5" customHeight="1" thickBot="1" x14ac:dyDescent="0.3">
      <c r="A7" s="17"/>
      <c r="B7" s="18"/>
      <c r="C7" s="19"/>
      <c r="D7" s="35"/>
      <c r="E7" s="20"/>
      <c r="F7" s="21"/>
      <c r="G7" s="21"/>
      <c r="H7" s="21"/>
      <c r="I7" s="43"/>
      <c r="J7" s="43"/>
      <c r="K7" s="43"/>
      <c r="L7" s="43"/>
      <c r="M7" s="22" t="str">
        <f t="shared" ref="I7:M32" si="94">IF(OR(ISBLANK(task_start),ISBLANK(task_end)),"",task_end-task_start+1)</f>
        <v/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</row>
    <row r="8" spans="1:146" s="3" customFormat="1" ht="22.5" customHeight="1" thickBot="1" x14ac:dyDescent="0.3">
      <c r="A8" s="17"/>
      <c r="B8" s="28" t="s">
        <v>51</v>
      </c>
      <c r="C8" s="37"/>
      <c r="D8" s="38"/>
      <c r="E8" s="39">
        <f>MIN(E9:E32)</f>
        <v>43266</v>
      </c>
      <c r="F8" s="40">
        <f>MAX(F9:F32)</f>
        <v>43380</v>
      </c>
      <c r="G8" s="68"/>
      <c r="H8" s="68"/>
      <c r="I8" s="45">
        <f t="shared" si="94"/>
        <v>115</v>
      </c>
      <c r="J8" s="44"/>
      <c r="K8" s="44">
        <f>K9+K14+K21+K29</f>
        <v>30330</v>
      </c>
      <c r="L8" s="44"/>
      <c r="M8" s="22">
        <f t="shared" si="94"/>
        <v>115</v>
      </c>
      <c r="N8" s="23"/>
      <c r="O8" s="23"/>
      <c r="P8" s="23"/>
      <c r="Q8" s="23"/>
      <c r="R8" s="23"/>
      <c r="S8" s="2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</row>
    <row r="9" spans="1:146" s="3" customFormat="1" ht="22.5" customHeight="1" thickBot="1" x14ac:dyDescent="0.3">
      <c r="A9" s="17"/>
      <c r="B9" s="25" t="s">
        <v>20</v>
      </c>
      <c r="C9" s="25"/>
      <c r="D9" s="36">
        <v>0</v>
      </c>
      <c r="E9" s="60">
        <f>MIN(E10:E13)</f>
        <v>43266</v>
      </c>
      <c r="F9" s="60">
        <f>MAX(F10:F13)</f>
        <v>43327</v>
      </c>
      <c r="G9" s="69"/>
      <c r="H9" s="69"/>
      <c r="I9" s="46">
        <f t="shared" si="94"/>
        <v>62</v>
      </c>
      <c r="J9" s="50"/>
      <c r="K9" s="50">
        <f>SUM(K10:K13)</f>
        <v>10944</v>
      </c>
      <c r="L9" s="50"/>
      <c r="M9" s="22">
        <f t="shared" si="94"/>
        <v>62</v>
      </c>
      <c r="N9" s="23"/>
      <c r="O9" s="23"/>
      <c r="P9" s="23"/>
      <c r="Q9" s="23"/>
      <c r="R9" s="23"/>
      <c r="S9" s="2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</row>
    <row r="10" spans="1:146" s="3" customFormat="1" ht="22.5" customHeight="1" outlineLevel="1" thickBot="1" x14ac:dyDescent="0.3">
      <c r="A10" s="17"/>
      <c r="B10" s="26" t="s">
        <v>21</v>
      </c>
      <c r="C10" s="27"/>
      <c r="D10" s="30">
        <v>0</v>
      </c>
      <c r="E10" s="61">
        <v>43291</v>
      </c>
      <c r="F10" s="61">
        <v>43317</v>
      </c>
      <c r="G10" s="71">
        <v>6972</v>
      </c>
      <c r="H10" s="70" t="s">
        <v>40</v>
      </c>
      <c r="I10" s="47">
        <f t="shared" si="94"/>
        <v>27</v>
      </c>
      <c r="J10" s="51">
        <v>12</v>
      </c>
      <c r="K10" s="51">
        <f>J10*9*I10</f>
        <v>2916</v>
      </c>
      <c r="L10" s="57" t="s">
        <v>15</v>
      </c>
      <c r="M10" s="22">
        <f t="shared" si="94"/>
        <v>27</v>
      </c>
      <c r="N10" s="23"/>
      <c r="O10" s="23"/>
      <c r="P10" s="23"/>
      <c r="Q10" s="23"/>
      <c r="R10" s="23"/>
      <c r="S10" s="2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</row>
    <row r="11" spans="1:146" s="3" customFormat="1" ht="22.5" customHeight="1" outlineLevel="1" thickBot="1" x14ac:dyDescent="0.3">
      <c r="A11" s="17"/>
      <c r="B11" s="26" t="s">
        <v>22</v>
      </c>
      <c r="C11" s="27"/>
      <c r="D11" s="30">
        <v>0</v>
      </c>
      <c r="E11" s="61">
        <v>43301</v>
      </c>
      <c r="F11" s="61">
        <v>43327</v>
      </c>
      <c r="G11" s="71">
        <v>6972</v>
      </c>
      <c r="H11" s="70" t="s">
        <v>40</v>
      </c>
      <c r="I11" s="47">
        <f t="shared" si="94"/>
        <v>27</v>
      </c>
      <c r="J11" s="51">
        <v>6</v>
      </c>
      <c r="K11" s="51">
        <f>J11*9*I11</f>
        <v>1458</v>
      </c>
      <c r="L11" s="57" t="s">
        <v>17</v>
      </c>
      <c r="M11" s="22">
        <f t="shared" si="94"/>
        <v>27</v>
      </c>
      <c r="N11" s="23"/>
      <c r="O11" s="23"/>
      <c r="P11" s="23"/>
      <c r="Q11" s="23"/>
      <c r="R11" s="23"/>
      <c r="S11" s="2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</row>
    <row r="12" spans="1:146" s="3" customFormat="1" ht="22.5" customHeight="1" outlineLevel="1" thickBot="1" x14ac:dyDescent="0.3">
      <c r="A12" s="17"/>
      <c r="B12" s="26" t="s">
        <v>24</v>
      </c>
      <c r="C12" s="27"/>
      <c r="D12" s="30">
        <v>0</v>
      </c>
      <c r="E12" s="61">
        <v>43266</v>
      </c>
      <c r="F12" s="61">
        <v>43296</v>
      </c>
      <c r="G12" s="71">
        <v>3278</v>
      </c>
      <c r="H12" s="70" t="s">
        <v>40</v>
      </c>
      <c r="I12" s="47">
        <f t="shared" si="94"/>
        <v>31</v>
      </c>
      <c r="J12" s="51">
        <v>10</v>
      </c>
      <c r="K12" s="51">
        <f>J12*9*I12</f>
        <v>2790</v>
      </c>
      <c r="L12" s="57" t="s">
        <v>11</v>
      </c>
      <c r="M12" s="22">
        <f t="shared" si="94"/>
        <v>31</v>
      </c>
      <c r="N12" s="23"/>
      <c r="O12" s="23"/>
      <c r="P12" s="23"/>
      <c r="Q12" s="23"/>
      <c r="R12" s="23"/>
      <c r="S12" s="2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</row>
    <row r="13" spans="1:146" s="3" customFormat="1" ht="22.5" customHeight="1" outlineLevel="1" thickBot="1" x14ac:dyDescent="0.3">
      <c r="A13" s="17"/>
      <c r="B13" s="26" t="s">
        <v>23</v>
      </c>
      <c r="C13" s="27"/>
      <c r="D13" s="30">
        <v>0</v>
      </c>
      <c r="E13" s="61">
        <v>43276</v>
      </c>
      <c r="F13" s="61">
        <v>43317</v>
      </c>
      <c r="G13" s="71">
        <v>5116</v>
      </c>
      <c r="H13" s="70" t="s">
        <v>40</v>
      </c>
      <c r="I13" s="47">
        <f t="shared" si="94"/>
        <v>42</v>
      </c>
      <c r="J13" s="51">
        <v>10</v>
      </c>
      <c r="K13" s="51">
        <f>J13*9*I13</f>
        <v>3780</v>
      </c>
      <c r="L13" s="57" t="s">
        <v>13</v>
      </c>
      <c r="M13" s="22">
        <f t="shared" si="94"/>
        <v>42</v>
      </c>
      <c r="N13" s="23"/>
      <c r="O13" s="23"/>
      <c r="P13" s="23"/>
      <c r="Q13" s="23"/>
      <c r="R13" s="23"/>
      <c r="S13" s="2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</row>
    <row r="14" spans="1:146" s="3" customFormat="1" ht="22.5" customHeight="1" thickBot="1" x14ac:dyDescent="0.3">
      <c r="A14" s="17"/>
      <c r="B14" s="25" t="s">
        <v>25</v>
      </c>
      <c r="C14" s="25"/>
      <c r="D14" s="29">
        <v>0</v>
      </c>
      <c r="E14" s="60">
        <f>MIN(E15:E20)</f>
        <v>43301</v>
      </c>
      <c r="F14" s="60">
        <f>MAX(F15:F20)</f>
        <v>43373</v>
      </c>
      <c r="G14" s="72"/>
      <c r="H14" s="69"/>
      <c r="I14" s="48">
        <f t="shared" si="94"/>
        <v>73</v>
      </c>
      <c r="J14" s="52"/>
      <c r="K14" s="52">
        <f>SUM(K15:K20)</f>
        <v>9864</v>
      </c>
      <c r="L14" s="52"/>
      <c r="M14" s="22">
        <f t="shared" si="94"/>
        <v>73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</row>
    <row r="15" spans="1:146" s="3" customFormat="1" ht="22.5" customHeight="1" outlineLevel="1" thickBot="1" x14ac:dyDescent="0.3">
      <c r="A15" s="17"/>
      <c r="B15" s="26" t="s">
        <v>26</v>
      </c>
      <c r="C15" s="27"/>
      <c r="D15" s="30">
        <v>0</v>
      </c>
      <c r="E15" s="61">
        <v>43327</v>
      </c>
      <c r="F15" s="61">
        <v>43358</v>
      </c>
      <c r="G15" s="71">
        <v>1656</v>
      </c>
      <c r="H15" s="70" t="s">
        <v>40</v>
      </c>
      <c r="I15" s="49">
        <f t="shared" si="94"/>
        <v>32</v>
      </c>
      <c r="J15" s="53">
        <v>6</v>
      </c>
      <c r="K15" s="53">
        <f>J15*9*I15</f>
        <v>1728</v>
      </c>
      <c r="L15" s="57" t="s">
        <v>14</v>
      </c>
      <c r="M15" s="22">
        <f t="shared" si="94"/>
        <v>32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</row>
    <row r="16" spans="1:146" s="3" customFormat="1" ht="22.5" customHeight="1" outlineLevel="1" thickBot="1" x14ac:dyDescent="0.3">
      <c r="A16" s="17"/>
      <c r="B16" s="26" t="s">
        <v>27</v>
      </c>
      <c r="C16" s="27"/>
      <c r="D16" s="30">
        <v>0</v>
      </c>
      <c r="E16" s="61">
        <v>43332</v>
      </c>
      <c r="F16" s="61">
        <v>43373</v>
      </c>
      <c r="G16" s="71">
        <v>2923</v>
      </c>
      <c r="H16" s="70" t="s">
        <v>40</v>
      </c>
      <c r="I16" s="49">
        <f t="shared" si="94"/>
        <v>42</v>
      </c>
      <c r="J16" s="53">
        <v>6</v>
      </c>
      <c r="K16" s="53">
        <f t="shared" ref="K16" si="95">J16*9*I16</f>
        <v>2268</v>
      </c>
      <c r="L16" s="57" t="s">
        <v>16</v>
      </c>
      <c r="M16" s="22">
        <f t="shared" si="94"/>
        <v>42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/>
      <c r="AA16" s="24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</row>
    <row r="17" spans="1:146" s="3" customFormat="1" ht="22.5" customHeight="1" outlineLevel="1" thickBot="1" x14ac:dyDescent="0.3">
      <c r="A17" s="17"/>
      <c r="B17" s="26" t="s">
        <v>33</v>
      </c>
      <c r="C17" s="27"/>
      <c r="D17" s="30">
        <v>0</v>
      </c>
      <c r="E17" s="61">
        <v>43326</v>
      </c>
      <c r="F17" s="61">
        <v>43363</v>
      </c>
      <c r="G17" s="71">
        <v>11857</v>
      </c>
      <c r="H17" s="70" t="s">
        <v>40</v>
      </c>
      <c r="I17" s="49">
        <f t="shared" si="94"/>
        <v>38</v>
      </c>
      <c r="J17" s="53">
        <v>6</v>
      </c>
      <c r="K17" s="53">
        <f t="shared" ref="K17:K19" si="96">J17*9*I17</f>
        <v>2052</v>
      </c>
      <c r="L17" s="57" t="s">
        <v>12</v>
      </c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  <c r="AA17" s="24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</row>
    <row r="18" spans="1:146" s="3" customFormat="1" ht="22.5" customHeight="1" outlineLevel="1" thickBot="1" x14ac:dyDescent="0.3">
      <c r="A18" s="17"/>
      <c r="B18" s="26" t="s">
        <v>28</v>
      </c>
      <c r="C18" s="27"/>
      <c r="D18" s="30">
        <v>0</v>
      </c>
      <c r="E18" s="61">
        <v>43350</v>
      </c>
      <c r="F18" s="61">
        <v>43361</v>
      </c>
      <c r="G18" s="71">
        <v>136.9</v>
      </c>
      <c r="H18" s="70" t="s">
        <v>43</v>
      </c>
      <c r="I18" s="49">
        <f t="shared" si="94"/>
        <v>12</v>
      </c>
      <c r="J18" s="53">
        <v>4</v>
      </c>
      <c r="K18" s="53">
        <f t="shared" si="96"/>
        <v>432</v>
      </c>
      <c r="L18" s="57" t="s">
        <v>18</v>
      </c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  <c r="AA18" s="24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</row>
    <row r="19" spans="1:146" s="3" customFormat="1" ht="22.5" customHeight="1" outlineLevel="1" thickBot="1" x14ac:dyDescent="0.3">
      <c r="A19" s="17"/>
      <c r="B19" s="26" t="s">
        <v>29</v>
      </c>
      <c r="C19" s="27"/>
      <c r="D19" s="30">
        <v>0</v>
      </c>
      <c r="E19" s="61">
        <v>43357</v>
      </c>
      <c r="F19" s="61">
        <v>43366</v>
      </c>
      <c r="G19" s="71">
        <v>180</v>
      </c>
      <c r="H19" s="70" t="s">
        <v>43</v>
      </c>
      <c r="I19" s="49">
        <f t="shared" si="94"/>
        <v>10</v>
      </c>
      <c r="J19" s="53">
        <v>4</v>
      </c>
      <c r="K19" s="53">
        <f t="shared" si="96"/>
        <v>360</v>
      </c>
      <c r="L19" s="57" t="s">
        <v>18</v>
      </c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/>
      <c r="AA19" s="24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</row>
    <row r="20" spans="1:146" s="3" customFormat="1" ht="22.5" customHeight="1" outlineLevel="1" thickBot="1" x14ac:dyDescent="0.3">
      <c r="A20" s="17"/>
      <c r="B20" s="26" t="s">
        <v>30</v>
      </c>
      <c r="C20" s="27"/>
      <c r="D20" s="30">
        <v>0</v>
      </c>
      <c r="E20" s="61">
        <v>43301</v>
      </c>
      <c r="F20" s="61">
        <v>43342</v>
      </c>
      <c r="G20" s="71">
        <f>1850+1460</f>
        <v>3310</v>
      </c>
      <c r="H20" s="70" t="s">
        <v>40</v>
      </c>
      <c r="I20" s="49">
        <f t="shared" si="94"/>
        <v>42</v>
      </c>
      <c r="J20" s="53">
        <v>8</v>
      </c>
      <c r="K20" s="53">
        <f t="shared" ref="K20" si="97">J20*9*I20</f>
        <v>3024</v>
      </c>
      <c r="L20" s="57" t="s">
        <v>13</v>
      </c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/>
      <c r="AA20" s="24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</row>
    <row r="21" spans="1:146" s="3" customFormat="1" ht="22.5" customHeight="1" thickBot="1" x14ac:dyDescent="0.3">
      <c r="A21" s="17"/>
      <c r="B21" s="25" t="s">
        <v>31</v>
      </c>
      <c r="C21" s="25"/>
      <c r="D21" s="29">
        <v>0</v>
      </c>
      <c r="E21" s="60">
        <f>MIN(E22:E28)</f>
        <v>43272</v>
      </c>
      <c r="F21" s="60">
        <f>MAX(F22:F28)</f>
        <v>43380</v>
      </c>
      <c r="G21" s="72"/>
      <c r="H21" s="69"/>
      <c r="I21" s="48">
        <f t="shared" si="94"/>
        <v>109</v>
      </c>
      <c r="J21" s="50"/>
      <c r="K21" s="50">
        <f>SUM(K22:K28)</f>
        <v>8964</v>
      </c>
      <c r="L21" s="50"/>
      <c r="M21" s="22">
        <f t="shared" si="94"/>
        <v>109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</row>
    <row r="22" spans="1:146" s="3" customFormat="1" ht="22.5" customHeight="1" outlineLevel="1" thickBot="1" x14ac:dyDescent="0.3">
      <c r="A22" s="17"/>
      <c r="B22" s="26" t="s">
        <v>32</v>
      </c>
      <c r="C22" s="27"/>
      <c r="D22" s="30">
        <v>0</v>
      </c>
      <c r="E22" s="61">
        <v>43288</v>
      </c>
      <c r="F22" s="61">
        <v>43311</v>
      </c>
      <c r="G22" s="71">
        <v>392.6</v>
      </c>
      <c r="H22" s="70" t="s">
        <v>40</v>
      </c>
      <c r="I22" s="47">
        <f t="shared" si="94"/>
        <v>24</v>
      </c>
      <c r="J22" s="51">
        <v>4</v>
      </c>
      <c r="K22" s="51">
        <f>J22*9*I22</f>
        <v>864</v>
      </c>
      <c r="L22" s="57" t="s">
        <v>49</v>
      </c>
      <c r="M22" s="22">
        <f t="shared" si="94"/>
        <v>24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</row>
    <row r="23" spans="1:146" s="3" customFormat="1" ht="22.5" customHeight="1" outlineLevel="1" thickBot="1" x14ac:dyDescent="0.3">
      <c r="A23" s="17"/>
      <c r="B23" s="26" t="s">
        <v>44</v>
      </c>
      <c r="C23" s="27"/>
      <c r="D23" s="30">
        <v>0</v>
      </c>
      <c r="E23" s="61">
        <v>43272</v>
      </c>
      <c r="F23" s="61">
        <v>43295</v>
      </c>
      <c r="G23" s="71">
        <v>1637</v>
      </c>
      <c r="H23" s="70" t="s">
        <v>40</v>
      </c>
      <c r="I23" s="47">
        <f t="shared" si="94"/>
        <v>24</v>
      </c>
      <c r="J23" s="51">
        <v>4</v>
      </c>
      <c r="K23" s="51">
        <f t="shared" ref="K23" si="98">J23*9*I23</f>
        <v>864</v>
      </c>
      <c r="L23" s="57" t="s">
        <v>12</v>
      </c>
      <c r="M23" s="22">
        <f t="shared" si="94"/>
        <v>24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</row>
    <row r="24" spans="1:146" s="3" customFormat="1" ht="22.5" customHeight="1" outlineLevel="1" thickBot="1" x14ac:dyDescent="0.3">
      <c r="A24" s="17"/>
      <c r="B24" s="26" t="s">
        <v>33</v>
      </c>
      <c r="C24" s="27"/>
      <c r="D24" s="30">
        <v>0</v>
      </c>
      <c r="E24" s="61">
        <v>43295</v>
      </c>
      <c r="F24" s="61">
        <v>43342</v>
      </c>
      <c r="G24" s="71">
        <v>1637</v>
      </c>
      <c r="H24" s="70" t="s">
        <v>40</v>
      </c>
      <c r="I24" s="47">
        <f t="shared" si="94"/>
        <v>48</v>
      </c>
      <c r="J24" s="51">
        <v>4</v>
      </c>
      <c r="K24" s="51">
        <f t="shared" ref="K24" si="99">J24*9*I24</f>
        <v>1728</v>
      </c>
      <c r="L24" s="57" t="s">
        <v>12</v>
      </c>
      <c r="M24" s="22">
        <f t="shared" si="94"/>
        <v>48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</row>
    <row r="25" spans="1:146" s="3" customFormat="1" ht="22.5" customHeight="1" outlineLevel="1" thickBot="1" x14ac:dyDescent="0.3">
      <c r="A25" s="17"/>
      <c r="B25" s="26" t="s">
        <v>34</v>
      </c>
      <c r="C25" s="27"/>
      <c r="D25" s="30">
        <v>0</v>
      </c>
      <c r="E25" s="61">
        <v>43302</v>
      </c>
      <c r="F25" s="61">
        <v>43364</v>
      </c>
      <c r="G25" s="71">
        <v>623</v>
      </c>
      <c r="H25" s="70" t="s">
        <v>40</v>
      </c>
      <c r="I25" s="47">
        <f t="shared" si="94"/>
        <v>63</v>
      </c>
      <c r="J25" s="51">
        <v>8</v>
      </c>
      <c r="K25" s="51">
        <f t="shared" ref="K25" si="100">J25*9*I25</f>
        <v>4536</v>
      </c>
      <c r="L25" s="57" t="s">
        <v>49</v>
      </c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</row>
    <row r="26" spans="1:146" s="3" customFormat="1" ht="22.5" customHeight="1" outlineLevel="1" thickBot="1" x14ac:dyDescent="0.3">
      <c r="A26" s="17"/>
      <c r="B26" s="26" t="s">
        <v>45</v>
      </c>
      <c r="C26" s="27"/>
      <c r="D26" s="30">
        <v>0</v>
      </c>
      <c r="E26" s="61">
        <v>43350</v>
      </c>
      <c r="F26" s="61">
        <v>43364</v>
      </c>
      <c r="G26" s="71">
        <v>234</v>
      </c>
      <c r="H26" s="70" t="s">
        <v>40</v>
      </c>
      <c r="I26" s="47">
        <f t="shared" si="94"/>
        <v>15</v>
      </c>
      <c r="J26" s="51">
        <v>4</v>
      </c>
      <c r="K26" s="51">
        <f>J26*9*I26</f>
        <v>540</v>
      </c>
      <c r="L26" s="57" t="s">
        <v>49</v>
      </c>
      <c r="M26" s="22">
        <f t="shared" si="94"/>
        <v>15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</row>
    <row r="27" spans="1:146" s="3" customFormat="1" ht="22.5" customHeight="1" outlineLevel="1" thickBot="1" x14ac:dyDescent="0.3">
      <c r="A27" s="17"/>
      <c r="B27" s="26" t="s">
        <v>46</v>
      </c>
      <c r="C27" s="27"/>
      <c r="D27" s="30">
        <v>0</v>
      </c>
      <c r="E27" s="61">
        <v>43364</v>
      </c>
      <c r="F27" s="61">
        <v>43373</v>
      </c>
      <c r="G27" s="71">
        <v>85</v>
      </c>
      <c r="H27" s="70" t="s">
        <v>43</v>
      </c>
      <c r="I27" s="47">
        <f t="shared" si="94"/>
        <v>10</v>
      </c>
      <c r="J27" s="51">
        <v>2</v>
      </c>
      <c r="K27" s="51">
        <f>J27*9*I27</f>
        <v>180</v>
      </c>
      <c r="L27" s="57" t="s">
        <v>49</v>
      </c>
      <c r="M27" s="22">
        <f t="shared" si="94"/>
        <v>10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</row>
    <row r="28" spans="1:146" s="3" customFormat="1" ht="22.5" customHeight="1" outlineLevel="1" thickBot="1" x14ac:dyDescent="0.3">
      <c r="A28" s="17"/>
      <c r="B28" s="26" t="s">
        <v>35</v>
      </c>
      <c r="C28" s="27"/>
      <c r="D28" s="30">
        <v>0</v>
      </c>
      <c r="E28" s="61">
        <v>43374</v>
      </c>
      <c r="F28" s="61">
        <v>43380</v>
      </c>
      <c r="G28" s="71">
        <v>1</v>
      </c>
      <c r="H28" s="70" t="s">
        <v>41</v>
      </c>
      <c r="I28" s="47">
        <f t="shared" si="94"/>
        <v>7</v>
      </c>
      <c r="J28" s="51">
        <v>4</v>
      </c>
      <c r="K28" s="51">
        <f>J28*9*I28</f>
        <v>252</v>
      </c>
      <c r="L28" s="57" t="s">
        <v>49</v>
      </c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</row>
    <row r="29" spans="1:146" s="3" customFormat="1" ht="22.5" customHeight="1" thickBot="1" x14ac:dyDescent="0.3">
      <c r="A29" s="17"/>
      <c r="B29" s="25" t="s">
        <v>36</v>
      </c>
      <c r="C29" s="25"/>
      <c r="D29" s="29">
        <v>0</v>
      </c>
      <c r="E29" s="60">
        <f>MIN(E30:E32)</f>
        <v>43364</v>
      </c>
      <c r="F29" s="60">
        <f>MAX(F30:F32)</f>
        <v>43376</v>
      </c>
      <c r="G29" s="72"/>
      <c r="H29" s="69"/>
      <c r="I29" s="48">
        <f t="shared" si="94"/>
        <v>13</v>
      </c>
      <c r="J29" s="50"/>
      <c r="K29" s="50">
        <f>SUM(K30:K32)</f>
        <v>558</v>
      </c>
      <c r="L29" s="50"/>
      <c r="M29" s="22">
        <f t="shared" si="94"/>
        <v>13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</row>
    <row r="30" spans="1:146" s="3" customFormat="1" ht="22.5" customHeight="1" outlineLevel="1" thickBot="1" x14ac:dyDescent="0.3">
      <c r="A30" s="17"/>
      <c r="B30" s="26" t="s">
        <v>37</v>
      </c>
      <c r="C30" s="27"/>
      <c r="D30" s="30">
        <v>0</v>
      </c>
      <c r="E30" s="61">
        <v>43373</v>
      </c>
      <c r="F30" s="61">
        <v>43376</v>
      </c>
      <c r="G30" s="71">
        <v>28</v>
      </c>
      <c r="H30" s="70" t="s">
        <v>42</v>
      </c>
      <c r="I30" s="47">
        <f t="shared" si="94"/>
        <v>4</v>
      </c>
      <c r="J30" s="51">
        <v>4</v>
      </c>
      <c r="K30" s="51">
        <f>J30*9*I30</f>
        <v>144</v>
      </c>
      <c r="L30" s="57" t="s">
        <v>52</v>
      </c>
      <c r="M30" s="22">
        <f t="shared" si="94"/>
        <v>4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</row>
    <row r="31" spans="1:146" s="3" customFormat="1" ht="22.5" customHeight="1" outlineLevel="1" thickBot="1" x14ac:dyDescent="0.3">
      <c r="A31" s="17"/>
      <c r="B31" s="26" t="s">
        <v>38</v>
      </c>
      <c r="C31" s="27"/>
      <c r="D31" s="30">
        <v>0</v>
      </c>
      <c r="E31" s="61">
        <v>43364</v>
      </c>
      <c r="F31" s="61">
        <v>43373</v>
      </c>
      <c r="G31" s="71">
        <v>136</v>
      </c>
      <c r="H31" s="70" t="s">
        <v>42</v>
      </c>
      <c r="I31" s="47">
        <f t="shared" si="94"/>
        <v>10</v>
      </c>
      <c r="J31" s="51">
        <v>4</v>
      </c>
      <c r="K31" s="51">
        <f t="shared" ref="K31:K32" si="101">J31*9*I31</f>
        <v>360</v>
      </c>
      <c r="L31" s="57" t="s">
        <v>52</v>
      </c>
      <c r="M31" s="22">
        <f t="shared" si="94"/>
        <v>10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</row>
    <row r="32" spans="1:146" s="3" customFormat="1" ht="22.5" customHeight="1" outlineLevel="1" thickBot="1" x14ac:dyDescent="0.3">
      <c r="A32" s="17"/>
      <c r="B32" s="59" t="s">
        <v>39</v>
      </c>
      <c r="C32" s="27"/>
      <c r="D32" s="30">
        <v>0</v>
      </c>
      <c r="E32" s="61">
        <v>43374</v>
      </c>
      <c r="F32" s="61">
        <v>43376</v>
      </c>
      <c r="G32" s="71">
        <v>3</v>
      </c>
      <c r="H32" s="70" t="s">
        <v>42</v>
      </c>
      <c r="I32" s="47">
        <f t="shared" si="94"/>
        <v>3</v>
      </c>
      <c r="J32" s="51">
        <v>2</v>
      </c>
      <c r="K32" s="51">
        <f t="shared" si="101"/>
        <v>54</v>
      </c>
      <c r="L32" s="57" t="s">
        <v>49</v>
      </c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</row>
  </sheetData>
  <protectedRanges>
    <protectedRange sqref="B9:B20" name="Task Names and Dates_1_2"/>
    <protectedRange sqref="B21:B32" name="Task Names and Dates_1_2_2"/>
  </protectedRanges>
  <mergeCells count="20">
    <mergeCell ref="BD4:BJ4"/>
    <mergeCell ref="BK4:BQ4"/>
    <mergeCell ref="E3:F3"/>
    <mergeCell ref="N4:T4"/>
    <mergeCell ref="U4:AA4"/>
    <mergeCell ref="AB4:AH4"/>
    <mergeCell ref="AI4:AO4"/>
    <mergeCell ref="EJ4:EP4"/>
    <mergeCell ref="DA4:DG4"/>
    <mergeCell ref="DH4:DN4"/>
    <mergeCell ref="DO4:DU4"/>
    <mergeCell ref="DV4:EB4"/>
    <mergeCell ref="EC4:EI4"/>
    <mergeCell ref="BR4:BX4"/>
    <mergeCell ref="BY4:CE4"/>
    <mergeCell ref="CF4:CL4"/>
    <mergeCell ref="CM4:CS4"/>
    <mergeCell ref="CT4:CZ4"/>
    <mergeCell ref="AP4:AV4"/>
    <mergeCell ref="AW4:BC4"/>
  </mergeCells>
  <conditionalFormatting sqref="D7:D8">
    <cfRule type="dataBar" priority="89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{B0389232-4C98-4A03-AD0E-39F63BAD1F53}</x14:id>
        </ext>
      </extLst>
    </cfRule>
  </conditionalFormatting>
  <conditionalFormatting sqref="N7:EO32">
    <cfRule type="expression" dxfId="5" priority="102">
      <formula>AND(task_start&lt;=N$5,ROUNDDOWN((task_end-task_start+1)*task_progress,0)+task_start-1&gt;=N$5)</formula>
    </cfRule>
    <cfRule type="expression" dxfId="4" priority="103" stopIfTrue="1">
      <formula>AND(task_end&gt;=N$5,task_start&lt;O$5)</formula>
    </cfRule>
  </conditionalFormatting>
  <conditionalFormatting sqref="N5:EO32">
    <cfRule type="expression" dxfId="3" priority="194">
      <formula>AND(#REF!&gt;=N$5,#REF!&lt;O$5)</formula>
    </cfRule>
  </conditionalFormatting>
  <conditionalFormatting sqref="EP7:EP32">
    <cfRule type="expression" dxfId="2" priority="198">
      <formula>AND(task_start&lt;=EP$5,ROUNDDOWN((task_end-task_start+1)*task_progress,0)+task_start-1&gt;=EP$5)</formula>
    </cfRule>
    <cfRule type="expression" dxfId="1" priority="199" stopIfTrue="1">
      <formula>AND(task_end&gt;=EP$5,task_start&lt;#REF!)</formula>
    </cfRule>
  </conditionalFormatting>
  <conditionalFormatting sqref="EP5:EP32">
    <cfRule type="expression" dxfId="0" priority="209">
      <formula>AND(#REF!&gt;=EP$5,#REF!&lt;#REF!)</formula>
    </cfRule>
  </conditionalFormatting>
  <dataValidations disablePrompts="1" count="1">
    <dataValidation type="whole" operator="greaterThanOrEqual" allowBlank="1" showInputMessage="1" promptTitle="Display Week" prompt="Changing this number will scroll the Gantt Chart view." sqref="E4" xr:uid="{00000000-0002-0000-0000-000000000000}">
      <formula1>1</formula1>
    </dataValidation>
  </dataValidations>
  <pageMargins left="0.25" right="0.25" top="0.75" bottom="0.75" header="0.3" footer="0.3"/>
  <pageSetup paperSize="8" scale="37" fitToHeight="0" orientation="landscape" r:id="rId1"/>
  <headerFooter scaleWithDoc="0"/>
  <colBreaks count="1" manualBreakCount="1">
    <brk id="22" max="31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389232-4C98-4A03-AD0E-39F63BAD1F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D7:D8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ProjectSchedule_draft</vt:lpstr>
      <vt:lpstr>ProjectSchedule_draft!Print_Area</vt:lpstr>
      <vt:lpstr>ProjectSchedule_draft!Print_Titles</vt:lpstr>
      <vt:lpstr>ProjectSchedule_draft!task_end</vt:lpstr>
      <vt:lpstr>ProjectSchedule_draft!task_progress</vt:lpstr>
      <vt:lpstr>ProjectSchedule_draft!task_start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Gantt Chart</dc:title>
  <dc:creator>Vertex42.com</dc:creator>
  <dc:description/>
  <cp:lastModifiedBy>M.Zahid Çorbacı</cp:lastModifiedBy>
  <cp:lastPrinted>2018-05-29T14:40:52Z</cp:lastPrinted>
  <dcterms:created xsi:type="dcterms:W3CDTF">2017-01-09T18:01:51Z</dcterms:created>
  <dcterms:modified xsi:type="dcterms:W3CDTF">2018-05-29T14:41:20Z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https://www.vertex42.com/</vt:lpwstr>
  </property>
</Properties>
</file>