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41" activeTab="0"/>
  </bookViews>
  <sheets>
    <sheet name="კრებსითი" sheetId="1" r:id="rId1"/>
    <sheet name="1-1" sheetId="2" r:id="rId2"/>
    <sheet name="1-2" sheetId="3" r:id="rId3"/>
    <sheet name="1-3" sheetId="4" r:id="rId4"/>
    <sheet name="1-4" sheetId="5" r:id="rId5"/>
    <sheet name="გრაფიკი" sheetId="6" r:id="rId6"/>
  </sheets>
  <definedNames>
    <definedName name="_xlfn.AGGREGATE" hidden="1">#NAME?</definedName>
    <definedName name="_xlnm.Print_Area" localSheetId="1">'1-1'!$A$1:$K$152</definedName>
    <definedName name="_xlnm.Print_Area" localSheetId="2">'1-2'!$A$1:$K$62</definedName>
    <definedName name="_xlnm.Print_Area" localSheetId="3">'1-3'!$A$1:$K$43</definedName>
    <definedName name="_xlnm.Print_Area" localSheetId="4">'1-4'!$A$1:$K$69</definedName>
  </definedNames>
  <calcPr fullCalcOnLoad="1"/>
</workbook>
</file>

<file path=xl/sharedStrings.xml><?xml version="1.0" encoding="utf-8"?>
<sst xmlns="http://schemas.openxmlformats.org/spreadsheetml/2006/main" count="862" uniqueCount="357">
  <si>
    <t>#</t>
  </si>
  <si>
    <t>Sesasrulebeli samuSaoebi</t>
  </si>
  <si>
    <t>raodenoba</t>
  </si>
  <si>
    <t>samSeneblo masalis fasi (larebSi)</t>
  </si>
  <si>
    <t>montaJis (xelfasi) fasi (larebSi)</t>
  </si>
  <si>
    <t>saerTo Rirebuleba (lari)</t>
  </si>
  <si>
    <t>erTeuli</t>
  </si>
  <si>
    <t>jami</t>
  </si>
  <si>
    <t>sul</t>
  </si>
  <si>
    <t>ar ivseba</t>
  </si>
  <si>
    <t>qvejami Sesasrulebel samuSaoebze daricxvebis gareSe</t>
  </si>
  <si>
    <t>dajameba daricxvebiT</t>
  </si>
  <si>
    <t>gauTvaliswinebeli xarjebi</t>
  </si>
  <si>
    <t>TariRi:</t>
  </si>
  <si>
    <t>masalis fasi (larebSi)</t>
  </si>
  <si>
    <t>montaJis fasi (larebSi)</t>
  </si>
  <si>
    <t>eleqtro-samontaJo samuSaoebi</t>
  </si>
  <si>
    <t>cali</t>
  </si>
  <si>
    <t>metri</t>
  </si>
  <si>
    <t>xelfasi</t>
  </si>
  <si>
    <t xml:space="preserve">zednadebi xarjebi </t>
  </si>
  <si>
    <t>mogeba</t>
  </si>
  <si>
    <t>eleqtrooba</t>
  </si>
  <si>
    <t>gauTvaliswinebeli</t>
  </si>
  <si>
    <t xml:space="preserve">dRg </t>
  </si>
  <si>
    <t xml:space="preserve">mogeba </t>
  </si>
  <si>
    <t xml:space="preserve">masalis transportirebis xarjebi </t>
  </si>
  <si>
    <t>dasaxeleba</t>
  </si>
  <si>
    <t>masalebi</t>
  </si>
  <si>
    <t>transportireba</t>
  </si>
  <si>
    <t>zednadebi</t>
  </si>
  <si>
    <t>d.R.g.</t>
  </si>
  <si>
    <t>erT.fasi</t>
  </si>
  <si>
    <t>Sesasrulebuli samuSaoebis jamuri uwyisi</t>
  </si>
  <si>
    <t>damkveTi: ss "Tibisi banki"</t>
  </si>
  <si>
    <t xml:space="preserve">Semsrulebeli: </t>
  </si>
  <si>
    <t xml:space="preserve">  Sesyidvebis ganyofileba</t>
  </si>
  <si>
    <t>said. kodi:</t>
  </si>
  <si>
    <t>xelmowera da beWedi: ____________________</t>
  </si>
  <si>
    <r>
      <t>m</t>
    </r>
    <r>
      <rPr>
        <vertAlign val="superscript"/>
        <sz val="12"/>
        <rFont val="Avaza"/>
        <family val="2"/>
      </rPr>
      <t>2</t>
    </r>
  </si>
  <si>
    <t>sul jamSi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</si>
  <si>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</si>
  <si>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</si>
  <si>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</si>
  <si>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</si>
  <si>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</si>
  <si>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</si>
  <si>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</si>
  <si>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</si>
  <si>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</si>
  <si>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</si>
  <si>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raod.</t>
  </si>
  <si>
    <t xml:space="preserve">direqtori: </t>
  </si>
  <si>
    <t xml:space="preserve">TariRi: </t>
  </si>
  <si>
    <t>N</t>
  </si>
  <si>
    <t>ganz. erT</t>
  </si>
  <si>
    <t>raod-eba</t>
  </si>
  <si>
    <t>masala</t>
  </si>
  <si>
    <t>saerTo jami</t>
  </si>
  <si>
    <t>ჯამი პირდაპირ დანახარჯებზე</t>
  </si>
  <si>
    <t xml:space="preserve">ჩაწერეთ SesaZeni masalis brendi </t>
  </si>
  <si>
    <t>m</t>
  </si>
  <si>
    <t>saremonto</t>
  </si>
  <si>
    <t>c</t>
  </si>
  <si>
    <t>civi wyalmomarageba</t>
  </si>
  <si>
    <t>cxeli wyalmomarageba</t>
  </si>
  <si>
    <t>plastmasis xamuTi 180*4.5mm</t>
  </si>
  <si>
    <t>plastmasis kabelis samagri 25mm</t>
  </si>
  <si>
    <t>plastmais unagiriani lursmani</t>
  </si>
  <si>
    <t>erTfaza avtomaturi amomrTveli 25a 220v. dif. dacviT</t>
  </si>
  <si>
    <t>amomrTveli erT klaviSiani, 6a 220v</t>
  </si>
  <si>
    <t>amomrTveli ori klaviSiani, 10a 220v</t>
  </si>
  <si>
    <t>gamanawilebeli kolofi momWerebis rigiT 2.5 mm²</t>
  </si>
  <si>
    <t>muyao-TabaSiris kedelSi Casayenebelil kolofebi
CamrTvelebisTvis da Stefseluri rozetebisTvis</t>
  </si>
  <si>
    <t>plastmasis gofrirebuli mili d=50mm</t>
  </si>
  <si>
    <t>plastmasis gofrirebuli mili d=25mm</t>
  </si>
  <si>
    <t>sakabelo samagri abzindi 25 sm.</t>
  </si>
  <si>
    <t>erTfaza avtomaturi amomrTveli 16a 220v.</t>
  </si>
  <si>
    <t xml:space="preserve">erTfaza avtomaturi amomrTveli 25a 220v. </t>
  </si>
  <si>
    <t>spilenZis SiSveli sadeni kveT 16mm²</t>
  </si>
  <si>
    <t>komp</t>
  </si>
  <si>
    <t>Sekvra</t>
  </si>
  <si>
    <t xml:space="preserve">I </t>
  </si>
  <si>
    <t xml:space="preserve">II </t>
  </si>
  <si>
    <t>fasonuri nawilebi</t>
  </si>
  <si>
    <t>wyalmomarageba kanalizacia</t>
  </si>
  <si>
    <t>jami pirdapir danaxarjebze</t>
  </si>
  <si>
    <t>Tibisi</t>
  </si>
  <si>
    <t>reisi</t>
  </si>
  <si>
    <t>samSeneblo  saremonto samuSaoebi</t>
  </si>
  <si>
    <t>IV</t>
  </si>
  <si>
    <t xml:space="preserve"> </t>
  </si>
  <si>
    <t>samuSaoebis mimdinareobis da dasrulebisas</t>
  </si>
  <si>
    <t>moTxovnili sagarantio vada Sesrulebul samuSaoebze:</t>
  </si>
  <si>
    <t>sademontaJo samuSaoebi</t>
  </si>
  <si>
    <t>ix. naxazi</t>
  </si>
  <si>
    <t>dasufTaveba, 
avejis, sabanko aparatebisa da sxva,  montaJis Sedegad miRebuli narCenebis, muyaos yuTebis gatana nagavsayrelze</t>
  </si>
  <si>
    <t>samuSaoebis dasrulebisas</t>
  </si>
  <si>
    <t>kg</t>
  </si>
  <si>
    <t>komp.</t>
  </si>
  <si>
    <r>
      <t xml:space="preserve">paCpaneli </t>
    </r>
    <r>
      <rPr>
        <sz val="8"/>
        <rFont val="Cambria"/>
        <family val="1"/>
      </rPr>
      <t xml:space="preserve">Cat5e FTP  </t>
    </r>
    <r>
      <rPr>
        <sz val="8"/>
        <rFont val="AcadNusx"/>
        <family val="0"/>
      </rPr>
      <t>24 wveriani</t>
    </r>
  </si>
  <si>
    <r>
      <t>kabeli</t>
    </r>
    <r>
      <rPr>
        <sz val="8"/>
        <rFont val="Verdana"/>
        <family val="2"/>
      </rPr>
      <t xml:space="preserve"> FTP </t>
    </r>
    <r>
      <rPr>
        <sz val="8"/>
        <rFont val="Cambria"/>
        <family val="1"/>
      </rPr>
      <t>Cat5e</t>
    </r>
  </si>
  <si>
    <r>
      <t xml:space="preserve">komp rozeti ormagi (paneliT soketiT </t>
    </r>
    <r>
      <rPr>
        <sz val="8"/>
        <rFont val="Cambria"/>
        <family val="1"/>
      </rPr>
      <t>RJ</t>
    </r>
    <r>
      <rPr>
        <sz val="8"/>
        <rFont val="AcadNusx"/>
        <family val="0"/>
      </rPr>
      <t xml:space="preserve"> 45 da CarCoTi) kedlis Ria dayenebisTvis (kompleqti)</t>
    </r>
  </si>
  <si>
    <r>
      <t xml:space="preserve">paCkordi </t>
    </r>
    <r>
      <rPr>
        <sz val="8"/>
        <rFont val="Cambria"/>
        <family val="1"/>
      </rPr>
      <t>L=1m  FTP Cat5e</t>
    </r>
  </si>
  <si>
    <r>
      <t>paCkordi</t>
    </r>
    <r>
      <rPr>
        <sz val="8"/>
        <rFont val="Cambria"/>
        <family val="1"/>
      </rPr>
      <t xml:space="preserve"> L=3m  FTP Cat5e</t>
    </r>
  </si>
  <si>
    <t>iatakis samontaJo kolofi 4-i aparatisTvis</t>
  </si>
  <si>
    <t>"legrandi"</t>
  </si>
  <si>
    <t>spilenZis ZarRviani kabeli kveTiT (3X2.5)mm2, 0.22kv</t>
  </si>
  <si>
    <t>spilenZis ZarRviani kabeli kveTiT (3X1.5)mm2, 0.22kv</t>
  </si>
  <si>
    <t>susti denebi-samontaJo samuSaoebi</t>
  </si>
  <si>
    <r>
      <t xml:space="preserve">polieTilenis mili </t>
    </r>
    <r>
      <rPr>
        <sz val="12"/>
        <rFont val="Cambria"/>
        <family val="1"/>
      </rPr>
      <t>SDR</t>
    </r>
    <r>
      <rPr>
        <sz val="12"/>
        <rFont val="Avaza"/>
        <family val="2"/>
      </rPr>
      <t xml:space="preserve">11 </t>
    </r>
    <r>
      <rPr>
        <sz val="12"/>
        <rFont val="Cambria"/>
        <family val="1"/>
      </rPr>
      <t>PN</t>
    </r>
    <r>
      <rPr>
        <sz val="12"/>
        <rFont val="Avaza"/>
        <family val="2"/>
      </rPr>
      <t xml:space="preserve"> 16  d-25</t>
    </r>
  </si>
  <si>
    <r>
      <t xml:space="preserve">polieTilenis mili </t>
    </r>
    <r>
      <rPr>
        <sz val="12"/>
        <rFont val="Cambria"/>
        <family val="1"/>
      </rPr>
      <t>SDR</t>
    </r>
    <r>
      <rPr>
        <sz val="12"/>
        <rFont val="Avaza"/>
        <family val="2"/>
      </rPr>
      <t xml:space="preserve">11 </t>
    </r>
    <r>
      <rPr>
        <sz val="12"/>
        <rFont val="Cambria"/>
        <family val="1"/>
      </rPr>
      <t>PN</t>
    </r>
    <r>
      <rPr>
        <sz val="12"/>
        <rFont val="Avaza"/>
        <family val="2"/>
      </rPr>
      <t xml:space="preserve"> 16  d-20</t>
    </r>
  </si>
  <si>
    <t>polieTilenis mili minaboWkovani SriT d=20</t>
  </si>
  <si>
    <r>
      <t>wyalgamacxelebeli</t>
    </r>
    <r>
      <rPr>
        <sz val="12"/>
        <rFont val="Cambria"/>
        <family val="1"/>
      </rPr>
      <t xml:space="preserve"> TERMEX   V</t>
    </r>
    <r>
      <rPr>
        <sz val="12"/>
        <rFont val="Avaza"/>
        <family val="2"/>
      </rPr>
      <t>=50</t>
    </r>
    <r>
      <rPr>
        <sz val="12"/>
        <rFont val="Cambria"/>
        <family val="1"/>
      </rPr>
      <t>L</t>
    </r>
  </si>
  <si>
    <t>milebi polieTilenis kanalizaciis d=100</t>
  </si>
  <si>
    <t>milebi polieTilenis kanalizacia d=50</t>
  </si>
  <si>
    <t>ukusarqveli d-50 (samzareuloSi)</t>
  </si>
  <si>
    <t>saremonto - sarekonstruqcio</t>
  </si>
  <si>
    <t>saremonto-sarekonstruqcio samuSaoebi</t>
  </si>
  <si>
    <t>wyalmomarageba kanalizaciis samuSaoebi</t>
  </si>
  <si>
    <t>susti denebi</t>
  </si>
  <si>
    <t>gaTboba gagrileba ventilacia</t>
  </si>
  <si>
    <t xml:space="preserve">Stefseluri rozeti damiwebis kontaqtiT, Ria day. 10a, 230v, </t>
  </si>
  <si>
    <t xml:space="preserve">Stefseluri rozeti damiwebis kontaqtiT, 10a, 230v, </t>
  </si>
  <si>
    <t>plastmasis sakabelo arxi (60X25)mm</t>
  </si>
  <si>
    <t>fotoelementi 24 sareklamo abrisTvis</t>
  </si>
  <si>
    <t>zolovani foladi (4X40)mm</t>
  </si>
  <si>
    <r>
      <t>2</t>
    </r>
    <r>
      <rPr>
        <sz val="10"/>
        <rFont val="Times New Roman"/>
        <family val="1"/>
      </rPr>
      <t>U</t>
    </r>
    <r>
      <rPr>
        <sz val="10"/>
        <rFont val="Avaza"/>
        <family val="2"/>
      </rPr>
      <t xml:space="preserve"> horizontaluri kabelis mimmarTveli rekisTvis</t>
    </r>
  </si>
  <si>
    <t>iatakis samontaJo kolofi 2-i aparatisTvis</t>
  </si>
  <si>
    <t>milis SesafuTi kauCukis Tboizolacia</t>
  </si>
  <si>
    <r>
      <t>gadamyvani</t>
    </r>
    <r>
      <rPr>
        <sz val="12"/>
        <rFont val="Avaza"/>
        <family val="2"/>
      </rPr>
      <t xml:space="preserve"> d=25-dan d=20-ze</t>
    </r>
  </si>
  <si>
    <r>
      <t>muxli d-100 90</t>
    </r>
    <r>
      <rPr>
        <vertAlign val="superscript"/>
        <sz val="12"/>
        <rFont val="Avaza"/>
        <family val="2"/>
      </rPr>
      <t>0</t>
    </r>
  </si>
  <si>
    <r>
      <t>muxli d-50 90</t>
    </r>
    <r>
      <rPr>
        <vertAlign val="superscript"/>
        <sz val="12"/>
        <rFont val="Avaza"/>
        <family val="2"/>
      </rPr>
      <t>0</t>
    </r>
  </si>
  <si>
    <t>unitazi Camrecxi avziT, gofreTi, SlangiT</t>
  </si>
  <si>
    <t>xelsabani, fexiT,sifoniT,wylis SemreviT</t>
  </si>
  <si>
    <t>svel wertilebSi kedelze sarkeebis montaJi, damuSavebuli wiboebiT, zomiT 1X0.80 m</t>
  </si>
  <si>
    <t>armstrongis Sekiduli Weris mowyoba, knaufis karkasze, 10mm-iani filiT</t>
  </si>
  <si>
    <t>xis koWi 50X50mm</t>
  </si>
  <si>
    <t>karis fiqsatorebis montaJi</t>
  </si>
  <si>
    <t>a-III klasis armatura d=14mm</t>
  </si>
  <si>
    <t>gr.m.</t>
  </si>
  <si>
    <t>a-III klasis armatura d=6mm</t>
  </si>
  <si>
    <t>salaroSi r/b Taros mowyoba</t>
  </si>
  <si>
    <t>a-I klasis armatura d=6mm</t>
  </si>
  <si>
    <r>
      <t>m</t>
    </r>
    <r>
      <rPr>
        <vertAlign val="superscript"/>
        <sz val="10"/>
        <color indexed="8"/>
        <rFont val="Avaza"/>
        <family val="2"/>
      </rPr>
      <t>3</t>
    </r>
  </si>
  <si>
    <t>30 sm. simaRlis podiumis mowyoba xis konstruqciebiTa da d.s.p. filebiT</t>
  </si>
  <si>
    <t>RAL 9010</t>
  </si>
  <si>
    <t>kedlebze kafelis gakvra webo-cementis xsnariT</t>
  </si>
  <si>
    <t xml:space="preserve">salaroSi kedlis armireba liTonis 2mm -iani erTmagi furcliT </t>
  </si>
  <si>
    <t>webo-cementi keramogranitis dasagebad</t>
  </si>
  <si>
    <t>iatakis mosworeba webo-cementis xsnariT laminatis da rbili iatakis dasagebad</t>
  </si>
  <si>
    <t>tixrebis mowyoba TabaSir muyaos filebiT liTonis profilebze, folgiani minabambis CadebiT</t>
  </si>
  <si>
    <t>tixrebis mowyoba nestgamZle TabaSir muyaos filebiT liTonis profilebze, folgiani minabambis CadebiT</t>
  </si>
  <si>
    <t>kedlebze  TabaSir muyaos nestgamZle filebis montaJi liTonis profilebze</t>
  </si>
  <si>
    <t>ordoniani Sekiduli Weris mowyoba TabaSirmuyaos filebiT</t>
  </si>
  <si>
    <t>nestgamZle TabaSir-muyaos Sekiduli Weris mowyoba</t>
  </si>
  <si>
    <t>mdf-is karis mowyoba  anjamebiT, saketiT, SeRebviT</t>
  </si>
  <si>
    <t>liTonis karis mowyoba  serverSi saketiT,  SeRebviT, naxvretebiT</t>
  </si>
  <si>
    <t>liTonis karis mowyoba salaroSi,saketiT, saWvretiT, SeRebviT</t>
  </si>
  <si>
    <t>Dorma</t>
  </si>
  <si>
    <t>salaros win sivrcis gadamRobi nawrTobi 10 mm daburuli minis mowyoba, aluminis samagrebiT</t>
  </si>
  <si>
    <t>10 mm. nawrTobi minis karis pompa da saxeluri</t>
  </si>
  <si>
    <t>10mm. nawrTobi minis tixris aluminis profili</t>
  </si>
  <si>
    <t>Weris damuSaveba fiTxniT, dagruntva da SeRebva saRebaviT 2-jer</t>
  </si>
  <si>
    <t>kedlebis damuSaveba fiTxniT, dagruntva da SeRebva saRebaviT 2-jer</t>
  </si>
  <si>
    <t>TUNDRA 60</t>
  </si>
  <si>
    <t>AMBRE 25</t>
  </si>
  <si>
    <t>keramogranitis filebis dageba, dafugviT</t>
  </si>
  <si>
    <r>
      <t xml:space="preserve">anodirebuli liTonis sakabelo xonCa </t>
    </r>
    <r>
      <rPr>
        <sz val="10"/>
        <color indexed="8"/>
        <rFont val="Cambria"/>
        <family val="1"/>
      </rPr>
      <t>b</t>
    </r>
    <r>
      <rPr>
        <sz val="10"/>
        <color indexed="8"/>
        <rFont val="Avaza"/>
        <family val="2"/>
      </rPr>
      <t>=300mm muxlebiT da samagri aqsesuarebiT</t>
    </r>
  </si>
  <si>
    <r>
      <t xml:space="preserve">diubeli sakabelo arxis samagrad  </t>
    </r>
    <r>
      <rPr>
        <sz val="10"/>
        <color indexed="8"/>
        <rFont val="Cambria"/>
        <family val="1"/>
      </rPr>
      <t>L</t>
    </r>
    <r>
      <rPr>
        <sz val="10"/>
        <color indexed="8"/>
        <rFont val="Avaza"/>
        <family val="2"/>
      </rPr>
      <t>=35mm</t>
    </r>
  </si>
  <si>
    <r>
      <t xml:space="preserve">foladis galvanizirebuli glinula d=16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Avaza"/>
        <family val="2"/>
      </rPr>
      <t>= 2m.</t>
    </r>
  </si>
  <si>
    <t>სამუშაოების დასახელება</t>
  </si>
  <si>
    <t>მუშა პერსონალის რაოდენობა</t>
  </si>
  <si>
    <t xml:space="preserve">დღეების რაოდენობა </t>
  </si>
  <si>
    <t>სადემონტაჟო სამუშაოები</t>
  </si>
  <si>
    <t>ობიექტის გენერალური დასუფთავება</t>
  </si>
  <si>
    <t>sagarantio valdebuleba</t>
  </si>
  <si>
    <t>spilenZis ZarRviani kabel 0.4kv. kveT: (5X10)mm²</t>
  </si>
  <si>
    <t>spilenZis ZarRviani kabel 0.22kv. kveT: (3X4)mm²</t>
  </si>
  <si>
    <r>
      <t>amstrongi"-s tipis</t>
    </r>
    <r>
      <rPr>
        <sz val="10"/>
        <color indexed="8"/>
        <rFont val="Times New Roman"/>
        <family val="1"/>
      </rPr>
      <t xml:space="preserve"> LED </t>
    </r>
    <r>
      <rPr>
        <sz val="10"/>
        <color indexed="8"/>
        <rFont val="Avaza"/>
        <family val="2"/>
      </rPr>
      <t>sanaTi diodebiT simZ. (1X45) vt, 220v, I 31 dacviT,erTiani paneliT</t>
    </r>
  </si>
  <si>
    <t>magidaze samagri Stefselebis 3 budiani CarCo</t>
  </si>
  <si>
    <r>
      <t xml:space="preserve">komp rozeti ormagi (paneliT soketiT </t>
    </r>
    <r>
      <rPr>
        <sz val="8"/>
        <rFont val="Cambria"/>
        <family val="1"/>
      </rPr>
      <t>RJ</t>
    </r>
    <r>
      <rPr>
        <sz val="8"/>
        <rFont val="AcadNusx"/>
        <family val="0"/>
      </rPr>
      <t xml:space="preserve"> 45 da CarCoTi) kedelSi samontaJo (kompleqti)</t>
    </r>
  </si>
  <si>
    <r>
      <t xml:space="preserve">komp rozeti erTmagi (paneliT soketiT </t>
    </r>
    <r>
      <rPr>
        <sz val="8"/>
        <rFont val="Cambria"/>
        <family val="1"/>
      </rPr>
      <t>RJ</t>
    </r>
    <r>
      <rPr>
        <sz val="8"/>
        <rFont val="AcadNusx"/>
        <family val="0"/>
      </rPr>
      <t xml:space="preserve"> 45 da CarCoTi) kedelSi samontaJo (kompleqti)</t>
    </r>
  </si>
  <si>
    <r>
      <t xml:space="preserve">komp rozeti erTmagi (paneliT soketiT </t>
    </r>
    <r>
      <rPr>
        <sz val="8"/>
        <rFont val="Cambria"/>
        <family val="1"/>
      </rPr>
      <t>RJ</t>
    </r>
    <r>
      <rPr>
        <sz val="8"/>
        <rFont val="AcadNusx"/>
        <family val="0"/>
      </rPr>
      <t xml:space="preserve"> 45 da CarCoTi) kedlis Ria dayenebisTvis (kompleqti)</t>
    </r>
  </si>
  <si>
    <t>samkapi Ø20X20X20</t>
  </si>
  <si>
    <t>samkapi Ø25X25X25</t>
  </si>
  <si>
    <t>muxli polieTilenis Ø25 90°</t>
  </si>
  <si>
    <t>muxli polieTilenis Ø20 90°</t>
  </si>
  <si>
    <r>
      <t xml:space="preserve">gadamyvani </t>
    </r>
    <r>
      <rPr>
        <sz val="12"/>
        <rFont val="Times New Roman"/>
        <family val="1"/>
      </rPr>
      <t>POL</t>
    </r>
    <r>
      <rPr>
        <sz val="12"/>
        <rFont val="Avaza"/>
        <family val="2"/>
      </rPr>
      <t>/met (xelsawyosTan) Ø20</t>
    </r>
  </si>
  <si>
    <t>wyalarineba</t>
  </si>
  <si>
    <t>ელექტროობა</t>
  </si>
  <si>
    <t>სუსტი დენები</t>
  </si>
  <si>
    <t xml:space="preserve"> iatakze armirebuli badis mowyoba    20*20 bijiT</t>
  </si>
  <si>
    <r>
      <t>m</t>
    </r>
    <r>
      <rPr>
        <vertAlign val="superscript"/>
        <sz val="12"/>
        <color indexed="8"/>
        <rFont val="Avaza"/>
        <family val="2"/>
      </rPr>
      <t>2</t>
    </r>
  </si>
  <si>
    <t>grZ.m</t>
  </si>
  <si>
    <t>liTonis karkasis mowyoba milkvdratiT 50X50X2 mm.foladis furclebis Sesamosad</t>
  </si>
  <si>
    <t>milkvadrati 120X120X3mm</t>
  </si>
  <si>
    <t>liTonis bade-karebis mowyoba (anjamebiT, saketiT)</t>
  </si>
  <si>
    <t>liTonis badis mowyoba</t>
  </si>
  <si>
    <t>fulis gadamcemi mowyobilobis (xonCa) montaJi</t>
  </si>
  <si>
    <t xml:space="preserve"> ix. naxazi</t>
  </si>
  <si>
    <t>kedlebze   TabaSir muyaos filebis montaJi liTonis profilebze</t>
  </si>
  <si>
    <t>farTis generaluri dasufTaveba (celofniT sanaTebis da iatakebis SefuTva, sarecxi da sawmendi saSualebiT iatakebis, fanjrebis da vitraJebis dawmenda, mtvrisgan dasufTaveba, fasadis mimdebare teritoriis dasufTaveba)</t>
  </si>
  <si>
    <t>armirebuli kedlis SebaTqaSeba qviSa-cementis xsnariT</t>
  </si>
  <si>
    <r>
      <t>m</t>
    </r>
    <r>
      <rPr>
        <vertAlign val="superscript"/>
        <sz val="12"/>
        <rFont val="Avaza"/>
        <family val="2"/>
      </rPr>
      <t>3</t>
    </r>
  </si>
  <si>
    <t>daraji</t>
  </si>
  <si>
    <t>dRe</t>
  </si>
  <si>
    <t>eleqtrodi</t>
  </si>
  <si>
    <t>plastmasis ormagi gofr. mili 25mm</t>
  </si>
  <si>
    <t>fasadis vitraJze baneris damzadeba - montaJi, Semdgomi demontaJiT,  dasawyobebiT ss Tibisi bankis  sawyobSi, caiSis q.#17-Si</t>
  </si>
  <si>
    <t>spilenZis ZarRviani kabel 0.4kv. kveT: (5X16)mm²</t>
  </si>
  <si>
    <r>
      <t>erT joxiani</t>
    </r>
    <r>
      <rPr>
        <sz val="10"/>
        <color indexed="8"/>
        <rFont val="Times New Roman"/>
        <family val="1"/>
      </rPr>
      <t xml:space="preserve"> LED</t>
    </r>
    <r>
      <rPr>
        <sz val="10"/>
        <color indexed="8"/>
        <rFont val="Avaza"/>
        <family val="2"/>
      </rPr>
      <t xml:space="preserve"> sanaTi diodebiT simZ. 18 vt, 220v, I 31 dacviT</t>
    </r>
  </si>
  <si>
    <t>erTfaza magnituri gamSvebi 16a. 220v.</t>
  </si>
  <si>
    <r>
      <t xml:space="preserve">rekSi dasamontaJebeli 6 CamrTveliani kvebis damagrZelebeli </t>
    </r>
    <r>
      <rPr>
        <sz val="10"/>
        <rFont val="Times New Roman"/>
        <family val="1"/>
      </rPr>
      <t>PDU</t>
    </r>
  </si>
  <si>
    <t>Sesrulebis vada (kal. dRe)</t>
  </si>
  <si>
    <t>ავანსი</t>
  </si>
  <si>
    <t>lari</t>
  </si>
  <si>
    <r>
      <rPr>
        <sz val="11"/>
        <color indexed="56"/>
        <rFont val="Avaza"/>
        <family val="2"/>
      </rPr>
      <t>მიუთითეთ საავანსო თანხის უზრუნველყოფის ფორმა</t>
    </r>
    <r>
      <rPr>
        <sz val="10"/>
        <color indexed="56"/>
        <rFont val="Avaza"/>
        <family val="2"/>
      </rPr>
      <t xml:space="preserve"> (საბანკო გარანტია, sadazRvevo garantia)</t>
    </r>
  </si>
  <si>
    <r>
      <rPr>
        <b/>
        <sz val="11"/>
        <color indexed="60"/>
        <rFont val="Avaza"/>
        <family val="2"/>
      </rPr>
      <t>SeniSvna:</t>
    </r>
    <r>
      <rPr>
        <sz val="11"/>
        <color indexed="60"/>
        <rFont val="Avaza"/>
        <family val="2"/>
      </rPr>
      <t xml:space="preserve"> </t>
    </r>
    <r>
      <rPr>
        <sz val="10"/>
        <color indexed="60"/>
        <rFont val="Avaza"/>
        <family val="2"/>
      </rPr>
      <t>10,000 ლარზე მეტი ავანსის მოთხოვნის შემთხვევაში პრეტენდენტი ვალდებულია წარმოდგინოს საბანკო ან სადაზღვევო გარანტია. არ განიხილება „თიბისი ბანკი“-ს მიერ გაცემული საბანკო და „თიბისი დაზღვევ“-ის მიერ გაცემული სადაზღვევო გარანტიები.</t>
    </r>
  </si>
  <si>
    <t>კალენდარი</t>
  </si>
  <si>
    <t>სამშენებლო და სანტექნიკური სამუშაოები</t>
  </si>
  <si>
    <t>მოსაპირკეთებელი სამუშაოები</t>
  </si>
  <si>
    <t>წყალმომარაგება</t>
  </si>
  <si>
    <t>შემსრულებელი: შპს</t>
  </si>
  <si>
    <t>დირექტორი:</t>
  </si>
  <si>
    <t>ხელმოწერა:</t>
  </si>
  <si>
    <t>თარიღი:</t>
  </si>
  <si>
    <t xml:space="preserve">bankomatis da feis aparatebis samontaJo Riobebis  Semosva 2 mm-iani foladis furcliT, orive mxridan </t>
  </si>
  <si>
    <t>laminirebul plintusis mowyoba</t>
  </si>
  <si>
    <t>laminirebuli parketis iatakis mowyoba,  qveSsagebiT, 32 klasi</t>
  </si>
  <si>
    <t>iatakze  aluminis gadamyvanis montaJi</t>
  </si>
  <si>
    <t xml:space="preserve">liTonis karis mowyoba   saketiT,  SeRebviT, </t>
  </si>
  <si>
    <t>10 mm. nawrTobi minis kari da  tixrebi, SuSaze dabeWdili  lurji rombebiani ornamentiT</t>
  </si>
  <si>
    <t>liTonis karkasis mowyoba milkvdratiT 50X50X2 mm.</t>
  </si>
  <si>
    <t>gadamyvani Ø100X50</t>
  </si>
  <si>
    <r>
      <t>samkapi d-100X50X100 90</t>
    </r>
    <r>
      <rPr>
        <vertAlign val="superscript"/>
        <sz val="12"/>
        <rFont val="Avaza"/>
        <family val="2"/>
      </rPr>
      <t>0</t>
    </r>
  </si>
  <si>
    <t>kompl.</t>
  </si>
  <si>
    <t>0.4kv. gamanawilebeli karada avt. amomrT. saketiT, liTonis 32 mod.</t>
  </si>
  <si>
    <t>samfaza avtomaturi amomrTveli 63a, 380v.</t>
  </si>
  <si>
    <t>obieqti: s.s. Tibisi bankis zestafonis axali ს/ც-ის  remonti</t>
  </si>
  <si>
    <r>
      <t>misamarTi: q. zestafoni, d. aRmaSeneblis q. #</t>
    </r>
    <r>
      <rPr>
        <b/>
        <sz val="10"/>
        <color indexed="62"/>
        <rFont val="Avaza"/>
        <family val="2"/>
      </rPr>
      <t>85</t>
    </r>
    <r>
      <rPr>
        <b/>
        <sz val="10"/>
        <color indexed="30"/>
        <rFont val="Avaza"/>
        <family val="2"/>
      </rPr>
      <t>.</t>
    </r>
  </si>
  <si>
    <t>00/00/2019</t>
  </si>
  <si>
    <t>arsebuli qviSa-cementis moWimvis demontaJi sisqiT 50mm  da nagvis gatana 20 m-Si</t>
  </si>
  <si>
    <t>TabaSirmuyaos Weris demontaJi konstruqciebiT da nagvis gatana 20 m-Si</t>
  </si>
  <si>
    <t>kedlebidan TabaSirmuyaos filebis demontaJi konstruqciebiT da nagvis gatana 20 m-Si</t>
  </si>
  <si>
    <t>arsebuli qselis da el.wertilebis demontaJi da nagvis gatana 20m-Si</t>
  </si>
  <si>
    <t>qselis kabelebis demontaJi da nagvis gatana 20 m-Si</t>
  </si>
  <si>
    <t>el. sadenebis demontaJi da nagvis gatana 20 m-Si</t>
  </si>
  <si>
    <t>santeqnikuri mowyobilobebis demontaJi (Sesabamisi gayvanilobebiT) da nagvis gatana 20 m-Si</t>
  </si>
  <si>
    <t>blokis da aguris tixris  mongreva, nagvis gatana 20 m-Si.</t>
  </si>
  <si>
    <t>arsebuli minis vitraJis demontaJi, aluminis CarCoTi</t>
  </si>
  <si>
    <t>mdf-is karis  demontaJi da nagvis gatana 20 m-Si</t>
  </si>
  <si>
    <t>plastmasis Sekiduli Weris demontaJi konstruqciebiT da nagvis gatana 20 m-Si</t>
  </si>
  <si>
    <t xml:space="preserve">saxuravze Siferis fenilis demontaJi </t>
  </si>
  <si>
    <t>Lafaenza Lastra 60G (მუქი)</t>
  </si>
  <si>
    <t>Lafaenza Pretiosa 60A (ღია)</t>
  </si>
  <si>
    <t>Interface, Output Lines4221006 Cobble"</t>
  </si>
  <si>
    <t>xaliCis iatakis dageba weboze</t>
  </si>
  <si>
    <r>
      <t xml:space="preserve">xaliCis dasagebi webo, gruntze </t>
    </r>
  </si>
  <si>
    <t>evrofix anti slip</t>
  </si>
  <si>
    <t>banka</t>
  </si>
  <si>
    <t>iatakze keramikuli filebis dageba webocementis xsnarze</t>
  </si>
  <si>
    <t>500X500 /Ria nacrisfer tonSi/</t>
  </si>
  <si>
    <r>
      <t>mdf-is plintusis damzadeba, SeRebva da montaJi</t>
    </r>
    <r>
      <rPr>
        <sz val="12"/>
        <rFont val="Times New Roman"/>
        <family val="1"/>
      </rPr>
      <t xml:space="preserve"> H</t>
    </r>
    <r>
      <rPr>
        <sz val="12"/>
        <rFont val="Avaza"/>
        <family val="2"/>
      </rPr>
      <t>=10 sm</t>
    </r>
  </si>
  <si>
    <t>Jura 60 (CAPAROL)</t>
  </si>
  <si>
    <r>
      <t>keramikuli plintusis mowyoba</t>
    </r>
    <r>
      <rPr>
        <sz val="12"/>
        <rFont val="Cambria"/>
        <family val="1"/>
      </rPr>
      <t xml:space="preserve">  H=7</t>
    </r>
    <r>
      <rPr>
        <sz val="12"/>
        <rFont val="Avaza"/>
        <family val="2"/>
      </rPr>
      <t xml:space="preserve"> sm</t>
    </r>
  </si>
  <si>
    <t>holSi fexsawmendis mowyoba, aluminis karkasiT</t>
  </si>
  <si>
    <t xml:space="preserve"> qviSa-cementis xsnariT moWimvis mowyoba sisqiT 6 sm.</t>
  </si>
  <si>
    <t>gruntis damuSaveba xeliT Semonakirwylis da betonis filis mosawyobad</t>
  </si>
  <si>
    <t>Semonakirwylis da betonis filis  mosawyobad gruntis Semkvriveba xreSiT</t>
  </si>
  <si>
    <t>m-150 markis monoliTuri betonis Semonakirwylis mowyoba sisqiT 8sm</t>
  </si>
  <si>
    <t>burTuliani ventili d=25</t>
  </si>
  <si>
    <t>arko ventili xelsawyosTan d=20</t>
  </si>
  <si>
    <t>quro d=20</t>
  </si>
  <si>
    <t>quro d=25</t>
  </si>
  <si>
    <r>
      <t>wyalgamacxelebeli</t>
    </r>
    <r>
      <rPr>
        <sz val="12"/>
        <rFont val="Cambria"/>
        <family val="1"/>
      </rPr>
      <t xml:space="preserve"> TERMEX   V</t>
    </r>
    <r>
      <rPr>
        <sz val="12"/>
        <rFont val="Avaza"/>
        <family val="2"/>
      </rPr>
      <t>=100</t>
    </r>
    <r>
      <rPr>
        <sz val="12"/>
        <rFont val="Cambria"/>
        <family val="1"/>
      </rPr>
      <t>L</t>
    </r>
  </si>
  <si>
    <r>
      <t>samkapi d-100X100X100 75</t>
    </r>
    <r>
      <rPr>
        <vertAlign val="superscript"/>
        <sz val="12"/>
        <rFont val="Avaza"/>
        <family val="2"/>
      </rPr>
      <t>0</t>
    </r>
  </si>
  <si>
    <r>
      <t>muxli d-100 75</t>
    </r>
    <r>
      <rPr>
        <vertAlign val="superscript"/>
        <sz val="12"/>
        <rFont val="Avaza"/>
        <family val="2"/>
      </rPr>
      <t>0</t>
    </r>
  </si>
  <si>
    <r>
      <t>samkapi Ø50X50X50  90</t>
    </r>
    <r>
      <rPr>
        <vertAlign val="superscript"/>
        <sz val="12"/>
        <rFont val="Avaza"/>
        <family val="2"/>
      </rPr>
      <t>0</t>
    </r>
  </si>
  <si>
    <t>gamwmendi Ø100</t>
  </si>
  <si>
    <t>trapi Ø50, mierTebis tipi dazustdes adgilze</t>
  </si>
  <si>
    <t>adgilobri gruntis gaWra pl. milis CadebiT</t>
  </si>
  <si>
    <t>kedelSi samSeneblo xvrelis mowyoba d=20sm</t>
  </si>
  <si>
    <r>
      <t>sakomunikacio karada 42</t>
    </r>
    <r>
      <rPr>
        <sz val="10"/>
        <rFont val="Times New Roman"/>
        <family val="1"/>
      </rPr>
      <t>U</t>
    </r>
    <r>
      <rPr>
        <sz val="10"/>
        <rFont val="Avaza"/>
        <family val="2"/>
      </rPr>
      <t xml:space="preserve"> 800X1000</t>
    </r>
  </si>
  <si>
    <t>plastmasis sakabelo korobi (800X400)</t>
  </si>
  <si>
    <t>armirebuli aguris tixrebis mowyoba, sisqiT  b=50sm</t>
  </si>
  <si>
    <t>m-250 markis monoliTuri betonis  filis  mowyoba, generatoris da danadgarebisTvis sisqiT 20sm</t>
  </si>
  <si>
    <t>a-III klasis armatura d=18mm</t>
  </si>
  <si>
    <t>kedelze armaturis badis gakvra 16*16 bijiT</t>
  </si>
  <si>
    <t>liTonis karkasis mowyoba milkvdratiT 30X30X2 mm. salaroSi foladis furclebis Sesamosad</t>
  </si>
  <si>
    <t xml:space="preserve">fasadis vitrinebze  da Sesasvlel karebebze 300 mkr. firis gakvra </t>
  </si>
  <si>
    <t xml:space="preserve">gare kedlebis daTbuneba maRali simkvrivis qvabambiT b=5sm </t>
  </si>
  <si>
    <t>mosawyobi Tunuqis rafa, ukana fanjrisTvis</t>
  </si>
  <si>
    <t>damcavi Jaluzis mowyoba milkvadratiT  Semdgomi SeRebviT</t>
  </si>
  <si>
    <t xml:space="preserve"> milkvdrati 30X30X2 mm.</t>
  </si>
  <si>
    <t>betonis Weris damuSaveba fiTxiT da  SeRebva</t>
  </si>
  <si>
    <t>maRali simkvrivis qvabambis mowyoba WerSi</t>
  </si>
  <si>
    <t>Werze armaturis badis mowyoba</t>
  </si>
  <si>
    <t>WerSi arsebuli liTonis konstruqciebis SeRebva antikoroziuli saRebaviT</t>
  </si>
  <si>
    <t>saxuravze Tunuqis b=0.55mm fenilis mowyoba</t>
  </si>
  <si>
    <t xml:space="preserve">sacavis liTonis speckaris mowyoba </t>
  </si>
  <si>
    <r>
      <t>salaros bronirebuli, tyviagaumtari minis mowyoba 125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vaza"/>
        <family val="2"/>
      </rPr>
      <t>110</t>
    </r>
  </si>
  <si>
    <r>
      <t>salaros bronirebuli, tyviagaumtari minis mowyoba, xonCiT 58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vaza"/>
        <family val="2"/>
      </rPr>
      <t>40</t>
    </r>
  </si>
  <si>
    <t xml:space="preserve">Sesasvleli 10 mm. nawrTobi orfrTiani minis kari, saxeluriT </t>
  </si>
  <si>
    <t>fasadze da SesasvlelSi minis vitraJebis mowyoba, minapaketi 6X12X6, aluminis CarCoze (izoprofili)</t>
  </si>
  <si>
    <t>qvis filis demontaJi</t>
  </si>
  <si>
    <t>betonis filis demontaJi</t>
  </si>
  <si>
    <t>bade ,,rabiciT" armireba betonis momzadebisaTvis d=5mm, biji 25X25mm</t>
  </si>
  <si>
    <t>mTavar fasadis win, qvafenilis mowyoba webo cementis xsnarze</t>
  </si>
  <si>
    <t>m-250 markis monoliTuri betoniT kedlis, pandusis da kibis safexurebis mowyoba</t>
  </si>
  <si>
    <t>miwis Setana, bunebrivi mwvane safaris mosawyobad</t>
  </si>
  <si>
    <t>mwvane safaris mowyoba (balaxiani gruntis dageba)</t>
  </si>
  <si>
    <t>Senobis SesasvlelSi kedlis, safexurebis da pandusis mowyoba daburCatebuli bazaltis filiT sisqiT 25 mm, webocementis xsnarze</t>
  </si>
  <si>
    <t>salaros sacavis kedlebis, Weris da iatakis dabetoneba</t>
  </si>
  <si>
    <t>salaros sacavis kedlebis, Weris da iatakis ormagi armireba d=18 mm, biji (15X15)mm</t>
  </si>
  <si>
    <t>tn</t>
  </si>
  <si>
    <t>xreSis baliSis mowyoba</t>
  </si>
  <si>
    <t>kedlebSi Riobebis gamongreva  da nagvis gatana 20 m-Si</t>
  </si>
  <si>
    <t>karis da fanjrebis  Riobebis gamagreba liTonis elementebiT</t>
  </si>
  <si>
    <t xml:space="preserve">kuTxovana </t>
  </si>
  <si>
    <t>zolovani foladi</t>
  </si>
  <si>
    <t>d=22mm</t>
  </si>
  <si>
    <t>Sveleri</t>
  </si>
  <si>
    <t>#16</t>
  </si>
  <si>
    <t>liTonis elementebis SeRebva antikoroziuli saRebaviT</t>
  </si>
  <si>
    <t>gr.m</t>
  </si>
  <si>
    <r>
      <rPr>
        <vertAlign val="superscript"/>
        <sz val="12"/>
        <color indexed="8"/>
        <rFont val="Avaza"/>
        <family val="2"/>
      </rPr>
      <t xml:space="preserve">   </t>
    </r>
    <r>
      <rPr>
        <sz val="12"/>
        <color indexed="8"/>
        <rFont val="Avaza"/>
        <family val="2"/>
      </rPr>
      <t>m</t>
    </r>
    <r>
      <rPr>
        <vertAlign val="superscript"/>
        <sz val="12"/>
        <color indexed="8"/>
        <rFont val="Avaza"/>
        <family val="2"/>
      </rPr>
      <t>2</t>
    </r>
  </si>
  <si>
    <t xml:space="preserve"> 100X100X8</t>
  </si>
  <si>
    <t>10X100X770</t>
  </si>
  <si>
    <t>10X100X400</t>
  </si>
  <si>
    <t>karis da fanjris Riobebis  Selesva qviSa-cementis xsnariT</t>
  </si>
  <si>
    <t>sacavis kedlebis da Weris Selesva,  SeRebva</t>
  </si>
  <si>
    <t>gare kedlebis Selesva qviSa-cementis xsnariT</t>
  </si>
  <si>
    <t>gamanawilebeli karada avt. amomrT. 24 moduliani</t>
  </si>
  <si>
    <t>gamanawilebeli karada avt. amomrT. 32 moduliani</t>
  </si>
  <si>
    <t>samfaza avtomaturi amomrTveli 200a,380v.</t>
  </si>
  <si>
    <t>samfaza avtomaturi amomrTveli 160a, 380v.</t>
  </si>
  <si>
    <t>samfaza avtomaturi amomrTveli 120a, 380v.</t>
  </si>
  <si>
    <t>samfaza avtomaturi amomrTveli 50a, 380v.</t>
  </si>
  <si>
    <t>samfaza avtomaturi amomrTveli 25a, 380v.</t>
  </si>
  <si>
    <t xml:space="preserve">erTfaza avtomaturi amomrTveli 20a 220v. </t>
  </si>
  <si>
    <t>spilenZis ZarRviani kabel 0.4kv. kveT: (3X70+1X35)mm²</t>
  </si>
  <si>
    <t>spilenZis ZarRviani kabel 0.4kv. kveT: (3X50+1X25)mm²</t>
  </si>
  <si>
    <t>spilenZis ZarRviani kabel 0.4kv. kveT: (5X2.5)mm²</t>
  </si>
  <si>
    <t>spilenZis ZarRviani kabel 0.4kv. kveT: (5X4)mm²</t>
  </si>
  <si>
    <r>
      <rPr>
        <sz val="10"/>
        <color indexed="8"/>
        <rFont val="Cambria"/>
        <family val="1"/>
      </rPr>
      <t xml:space="preserve">LED </t>
    </r>
    <r>
      <rPr>
        <sz val="10"/>
        <color indexed="8"/>
        <rFont val="Avaza"/>
        <family val="2"/>
      </rPr>
      <t>sanaTi diodebiT 18vt.  220v, Sekidul WerSi Cafluli d=18sm</t>
    </r>
  </si>
  <si>
    <t>Weris hermetuli cxauriani sanaTi 1X40vt</t>
  </si>
  <si>
    <t xml:space="preserve"> wertilovani sanaTebis, demontaJi </t>
  </si>
  <si>
    <r>
      <t>nagvis datvirTva avtoTviTmclelze  xeliT da gatana nagavsayrelze</t>
    </r>
    <r>
      <rPr>
        <b/>
        <sz val="12"/>
        <color indexed="10"/>
        <rFont val="Avaza"/>
        <family val="2"/>
      </rPr>
      <t xml:space="preserve"> ( 4kub.m-1reisi)</t>
    </r>
  </si>
  <si>
    <t>keramogranitis filis demontaJi plintusiT da nagvis gatana 20 m-Si</t>
  </si>
  <si>
    <t>sageneratoros SemoRobisTvis liTonis karkasis mowyoba milkvdratebiT 70X70X3 mm</t>
  </si>
  <si>
    <t>samuSaoebis dasrulebis periodSi</t>
  </si>
  <si>
    <t>WanWiki qanCiT</t>
  </si>
  <si>
    <t>armirebuli aguris tixrebis mowyoba (erT agurze) b=25 sm.</t>
  </si>
  <si>
    <t>gare kedlis daSxefva, SeRebva Ria rux tonSi, perimetrze</t>
  </si>
  <si>
    <t>sasurveli vada 60 dRe, araumetes 65 dRisa</t>
  </si>
  <si>
    <t>akreditirebuli eqspertis mier Sesrulebuli samuSaoebis moculobebis daTvla, Sualeduri  da saboloo forma #2-is eqspertiza, daskvnis saxiT warmodgena &gt;&gt;&gt;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</si>
</sst>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On&quot;;&quot;On&quot;;&quot;TBC&quot;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#,##0.0"/>
    <numFmt numFmtId="191" formatCode="0.0"/>
    <numFmt numFmtId="192" formatCode="#,##0.000"/>
    <numFmt numFmtId="193" formatCode="[$-409]d\-mmm\-yy;@"/>
    <numFmt numFmtId="194" formatCode="0.0000"/>
    <numFmt numFmtId="195" formatCode="0.00000"/>
    <numFmt numFmtId="196" formatCode="0.000"/>
    <numFmt numFmtId="197" formatCode="_-* #,##0.00_р_._-;\-* #,##0.00_р_._-;_-* &quot;-&quot;??_р_._-;_-@_-"/>
    <numFmt numFmtId="198" formatCode="0.000000"/>
  </numFmts>
  <fonts count="1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ChveuNusx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vaza"/>
      <family val="2"/>
    </font>
    <font>
      <sz val="10"/>
      <name val="MS Sans Serif"/>
      <family val="2"/>
    </font>
    <font>
      <sz val="10"/>
      <name val="Avaza"/>
      <family val="2"/>
    </font>
    <font>
      <sz val="12"/>
      <name val="Avaza"/>
      <family val="2"/>
    </font>
    <font>
      <b/>
      <u val="single"/>
      <sz val="11"/>
      <name val="Avaza"/>
      <family val="2"/>
    </font>
    <font>
      <b/>
      <sz val="11"/>
      <name val="Avaza"/>
      <family val="2"/>
    </font>
    <font>
      <b/>
      <sz val="12"/>
      <name val="Avaza"/>
      <family val="2"/>
    </font>
    <font>
      <b/>
      <i/>
      <sz val="12"/>
      <name val="Avaza"/>
      <family val="2"/>
    </font>
    <font>
      <b/>
      <i/>
      <sz val="14"/>
      <name val="Avaza"/>
      <family val="2"/>
    </font>
    <font>
      <b/>
      <sz val="1"/>
      <color indexed="22"/>
      <name val="Avaza"/>
      <family val="2"/>
    </font>
    <font>
      <vertAlign val="superscript"/>
      <sz val="12"/>
      <name val="Avaza"/>
      <family val="2"/>
    </font>
    <font>
      <sz val="11"/>
      <name val="Avaza"/>
      <family val="2"/>
    </font>
    <font>
      <b/>
      <sz val="12"/>
      <color indexed="9"/>
      <name val="Avaza"/>
      <family val="2"/>
    </font>
    <font>
      <sz val="12"/>
      <color indexed="9"/>
      <name val="Avaza"/>
      <family val="2"/>
    </font>
    <font>
      <b/>
      <i/>
      <sz val="18"/>
      <name val="Avaza"/>
      <family val="2"/>
    </font>
    <font>
      <b/>
      <sz val="18"/>
      <name val="Avaza"/>
      <family val="2"/>
    </font>
    <font>
      <b/>
      <u val="single"/>
      <sz val="12"/>
      <name val="Avaza"/>
      <family val="2"/>
    </font>
    <font>
      <b/>
      <sz val="12"/>
      <color indexed="22"/>
      <name val="Avaza"/>
      <family val="2"/>
    </font>
    <font>
      <b/>
      <sz val="9"/>
      <name val="Avaza"/>
      <family val="2"/>
    </font>
    <font>
      <b/>
      <u val="single"/>
      <sz val="9"/>
      <name val="Avaza"/>
      <family val="2"/>
    </font>
    <font>
      <sz val="9"/>
      <name val="Avaza"/>
      <family val="2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AcadNusx"/>
      <family val="0"/>
    </font>
    <font>
      <sz val="11"/>
      <color indexed="8"/>
      <name val="Avaza"/>
      <family val="2"/>
    </font>
    <font>
      <b/>
      <sz val="11"/>
      <color indexed="8"/>
      <name val="Avaza"/>
      <family val="2"/>
    </font>
    <font>
      <b/>
      <sz val="10"/>
      <color indexed="8"/>
      <name val="Avaza"/>
      <family val="2"/>
    </font>
    <font>
      <b/>
      <sz val="10"/>
      <color indexed="8"/>
      <name val="AcadNusx"/>
      <family val="0"/>
    </font>
    <font>
      <sz val="10"/>
      <color indexed="8"/>
      <name val="Avaza"/>
      <family val="2"/>
    </font>
    <font>
      <b/>
      <sz val="10"/>
      <color indexed="10"/>
      <name val="Avaza"/>
      <family val="2"/>
    </font>
    <font>
      <sz val="11"/>
      <color indexed="10"/>
      <name val="Avaza"/>
      <family val="2"/>
    </font>
    <font>
      <b/>
      <sz val="12"/>
      <color indexed="8"/>
      <name val="Avaza"/>
      <family val="2"/>
    </font>
    <font>
      <b/>
      <sz val="12"/>
      <color indexed="10"/>
      <name val="Avaza"/>
      <family val="2"/>
    </font>
    <font>
      <b/>
      <sz val="14"/>
      <name val="Avaza"/>
      <family val="2"/>
    </font>
    <font>
      <b/>
      <sz val="16"/>
      <name val="Avaza"/>
      <family val="2"/>
    </font>
    <font>
      <b/>
      <sz val="12"/>
      <color indexed="40"/>
      <name val="Avaza"/>
      <family val="2"/>
    </font>
    <font>
      <sz val="8"/>
      <name val="AcadNusx"/>
      <family val="0"/>
    </font>
    <font>
      <b/>
      <sz val="8"/>
      <name val="Avaza"/>
      <family val="2"/>
    </font>
    <font>
      <b/>
      <i/>
      <sz val="8"/>
      <name val="Avaza"/>
      <family val="2"/>
    </font>
    <font>
      <b/>
      <u val="single"/>
      <sz val="8"/>
      <name val="Avaza"/>
      <family val="2"/>
    </font>
    <font>
      <sz val="8"/>
      <name val="Avaza"/>
      <family val="2"/>
    </font>
    <font>
      <b/>
      <sz val="8"/>
      <color indexed="8"/>
      <name val="Avaza"/>
      <family val="2"/>
    </font>
    <font>
      <b/>
      <sz val="8"/>
      <color indexed="40"/>
      <name val="Avaza"/>
      <family val="2"/>
    </font>
    <font>
      <sz val="8"/>
      <color indexed="9"/>
      <name val="Avaza"/>
      <family val="2"/>
    </font>
    <font>
      <b/>
      <sz val="10"/>
      <color indexed="40"/>
      <name val="Avaza"/>
      <family val="2"/>
    </font>
    <font>
      <b/>
      <i/>
      <sz val="10"/>
      <name val="Avaza"/>
      <family val="2"/>
    </font>
    <font>
      <sz val="10"/>
      <color indexed="9"/>
      <name val="Avaza"/>
      <family val="2"/>
    </font>
    <font>
      <b/>
      <sz val="10"/>
      <color indexed="22"/>
      <name val="Avaza"/>
      <family val="2"/>
    </font>
    <font>
      <b/>
      <sz val="8"/>
      <name val="AcadNusx"/>
      <family val="0"/>
    </font>
    <font>
      <sz val="8"/>
      <name val="Verdana"/>
      <family val="2"/>
    </font>
    <font>
      <b/>
      <sz val="8"/>
      <color indexed="9"/>
      <name val="Avaza"/>
      <family val="2"/>
    </font>
    <font>
      <sz val="8"/>
      <name val="Arial"/>
      <family val="2"/>
    </font>
    <font>
      <sz val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Avaza"/>
      <family val="2"/>
    </font>
    <font>
      <sz val="10"/>
      <name val="Tahoma"/>
      <family val="2"/>
    </font>
    <font>
      <vertAlign val="superscript"/>
      <sz val="12"/>
      <color indexed="8"/>
      <name val="Avaza"/>
      <family val="2"/>
    </font>
    <font>
      <sz val="11"/>
      <color indexed="56"/>
      <name val="Avaza"/>
      <family val="2"/>
    </font>
    <font>
      <b/>
      <sz val="10"/>
      <color indexed="30"/>
      <name val="Avaza"/>
      <family val="2"/>
    </font>
    <font>
      <sz val="10"/>
      <color indexed="56"/>
      <name val="Avaza"/>
      <family val="2"/>
    </font>
    <font>
      <b/>
      <sz val="11"/>
      <color indexed="60"/>
      <name val="Avaza"/>
      <family val="2"/>
    </font>
    <font>
      <sz val="11"/>
      <color indexed="60"/>
      <name val="Avaza"/>
      <family val="2"/>
    </font>
    <font>
      <sz val="10"/>
      <color indexed="60"/>
      <name val="Avaza"/>
      <family val="2"/>
    </font>
    <font>
      <b/>
      <sz val="10"/>
      <color indexed="62"/>
      <name val="Avaza"/>
      <family val="2"/>
    </font>
    <font>
      <sz val="12"/>
      <color indexed="8"/>
      <name val="Avaza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vaza"/>
      <family val="2"/>
    </font>
    <font>
      <sz val="10"/>
      <color indexed="62"/>
      <name val="Avaza"/>
      <family val="2"/>
    </font>
    <font>
      <sz val="11"/>
      <color indexed="62"/>
      <name val="Avaza"/>
      <family val="2"/>
    </font>
    <font>
      <sz val="11"/>
      <color indexed="30"/>
      <name val="Avaz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2"/>
      <color indexed="56"/>
      <name val="Avaza"/>
      <family val="2"/>
    </font>
    <font>
      <b/>
      <sz val="10"/>
      <color indexed="56"/>
      <name val="Avaza"/>
      <family val="2"/>
    </font>
    <font>
      <b/>
      <sz val="10"/>
      <color indexed="56"/>
      <name val="Calibri"/>
      <family val="2"/>
    </font>
    <font>
      <b/>
      <sz val="8"/>
      <color indexed="56"/>
      <name val="Calibri"/>
      <family val="2"/>
    </font>
    <font>
      <sz val="11"/>
      <color indexed="56"/>
      <name val="Calibri"/>
      <family val="2"/>
    </font>
    <font>
      <sz val="10"/>
      <color indexed="10"/>
      <name val="Avaza"/>
      <family val="2"/>
    </font>
    <font>
      <b/>
      <sz val="10"/>
      <color indexed="18"/>
      <name val="Avaza"/>
      <family val="2"/>
    </font>
    <font>
      <b/>
      <sz val="12"/>
      <color indexed="10"/>
      <name val="AcadNusx"/>
      <family val="0"/>
    </font>
    <font>
      <b/>
      <sz val="8"/>
      <color indexed="10"/>
      <name val="AcadNusx"/>
      <family val="0"/>
    </font>
    <font>
      <b/>
      <sz val="10"/>
      <color indexed="10"/>
      <name val="AcadNusx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vaza"/>
      <family val="2"/>
    </font>
    <font>
      <sz val="10"/>
      <color rgb="FF0070C0"/>
      <name val="Avaza"/>
      <family val="2"/>
    </font>
    <font>
      <sz val="10"/>
      <color theme="4" tint="-0.24997000396251678"/>
      <name val="Avaza"/>
      <family val="2"/>
    </font>
    <font>
      <b/>
      <sz val="10"/>
      <color rgb="FFFF0000"/>
      <name val="Avaza"/>
      <family val="2"/>
    </font>
    <font>
      <b/>
      <sz val="10"/>
      <color theme="4" tint="-0.24997000396251678"/>
      <name val="Avaza"/>
      <family val="2"/>
    </font>
    <font>
      <sz val="11"/>
      <color theme="4" tint="-0.24997000396251678"/>
      <name val="Avaza"/>
      <family val="2"/>
    </font>
    <font>
      <sz val="11"/>
      <color rgb="FF0070C0"/>
      <name val="Avaza"/>
      <family val="2"/>
    </font>
    <font>
      <sz val="12"/>
      <color theme="1"/>
      <name val="Calibri"/>
      <family val="2"/>
    </font>
    <font>
      <b/>
      <sz val="10"/>
      <color theme="1"/>
      <name val="Avaza"/>
      <family val="2"/>
    </font>
    <font>
      <sz val="10"/>
      <color theme="1"/>
      <name val="Avaz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vaza"/>
      <family val="2"/>
    </font>
    <font>
      <b/>
      <sz val="11"/>
      <color theme="1"/>
      <name val="Avaza"/>
      <family val="2"/>
    </font>
    <font>
      <sz val="12"/>
      <color theme="3"/>
      <name val="Avaza"/>
      <family val="2"/>
    </font>
    <font>
      <sz val="12"/>
      <color theme="1"/>
      <name val="Avaza"/>
      <family val="2"/>
    </font>
    <font>
      <b/>
      <sz val="10"/>
      <color theme="3"/>
      <name val="Avaza"/>
      <family val="2"/>
    </font>
    <font>
      <sz val="11"/>
      <color rgb="FFFF0000"/>
      <name val="Avaza"/>
      <family val="2"/>
    </font>
    <font>
      <sz val="11"/>
      <color theme="3"/>
      <name val="Avaza"/>
      <family val="2"/>
    </font>
    <font>
      <b/>
      <sz val="10"/>
      <color theme="3"/>
      <name val="Calibri"/>
      <family val="2"/>
    </font>
    <font>
      <b/>
      <sz val="8"/>
      <color theme="3"/>
      <name val="Calibri"/>
      <family val="2"/>
    </font>
    <font>
      <sz val="11"/>
      <color theme="3"/>
      <name val="Calibri"/>
      <family val="2"/>
    </font>
    <font>
      <sz val="10"/>
      <color rgb="FFFF0000"/>
      <name val="Avaza"/>
      <family val="2"/>
    </font>
    <font>
      <sz val="10"/>
      <color theme="3"/>
      <name val="Avaza"/>
      <family val="2"/>
    </font>
    <font>
      <sz val="11"/>
      <color rgb="FFC00000"/>
      <name val="Avaza"/>
      <family val="2"/>
    </font>
    <font>
      <b/>
      <sz val="12"/>
      <color rgb="FFFF0000"/>
      <name val="AcadNusx"/>
      <family val="0"/>
    </font>
    <font>
      <b/>
      <sz val="8"/>
      <color rgb="FFFF0000"/>
      <name val="AcadNusx"/>
      <family val="0"/>
    </font>
    <font>
      <b/>
      <sz val="10"/>
      <color rgb="FFFF0000"/>
      <name val="AcadNusx"/>
      <family val="0"/>
    </font>
    <font>
      <b/>
      <sz val="10"/>
      <color theme="1"/>
      <name val="Arial"/>
      <family val="2"/>
    </font>
    <font>
      <b/>
      <sz val="10"/>
      <color theme="3" tint="-0.24997000396251678"/>
      <name val="Avaz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A8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medium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medium">
        <color theme="3" tint="-0.24997000396251678"/>
      </left>
      <right/>
      <top>
        <color indexed="63"/>
      </top>
      <bottom style="medium">
        <color theme="3" tint="-0.24997000396251678"/>
      </bottom>
    </border>
    <border>
      <left/>
      <right/>
      <top>
        <color indexed="63"/>
      </top>
      <bottom style="medium">
        <color theme="3" tint="-0.24997000396251678"/>
      </bottom>
    </border>
    <border>
      <left/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>
        <color indexed="63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>
        <color indexed="63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>
        <color indexed="63"/>
      </bottom>
    </border>
    <border>
      <left style="thin">
        <color theme="3" tint="-0.24997000396251678"/>
      </left>
      <right style="medium">
        <color theme="3" tint="-0.24997000396251678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/>
      <top style="medium">
        <color theme="3" tint="-0.24997000396251678"/>
      </top>
      <bottom style="medium">
        <color theme="3" tint="-0.24997000396251678"/>
      </bottom>
    </border>
    <border>
      <left style="thin"/>
      <right style="thin"/>
      <top style="medium">
        <color theme="3" tint="-0.24997000396251678"/>
      </top>
      <bottom style="medium">
        <color theme="3" tint="-0.24997000396251678"/>
      </bottom>
    </border>
    <border>
      <left style="thin"/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medium"/>
      <right style="thin">
        <color theme="3" tint="-0.24997000396251678"/>
      </right>
      <top style="medium"/>
      <bottom style="medium"/>
    </border>
    <border>
      <left style="thin">
        <color theme="3" tint="-0.24997000396251678"/>
      </left>
      <right style="thin">
        <color theme="3" tint="-0.24997000396251678"/>
      </right>
      <top style="medium"/>
      <bottom style="medium"/>
    </border>
    <border>
      <left style="thin">
        <color theme="3" tint="-0.24997000396251678"/>
      </left>
      <right style="medium"/>
      <top style="medium"/>
      <bottom style="medium"/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 style="medium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medium">
        <color theme="3" tint="-0.24997000396251678"/>
      </top>
      <bottom style="thin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>
        <color theme="3" tint="-0.24997000396251678"/>
      </right>
      <top style="medium"/>
      <bottom style="medium">
        <color theme="3" tint="-0.24997000396251678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theme="3" tint="-0.24997000396251678"/>
      </right>
      <top>
        <color indexed="63"/>
      </top>
      <bottom style="thin">
        <color theme="3" tint="-0.24997000396251678"/>
      </bottom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theme="3" tint="-0.24997000396251678"/>
      </left>
      <right style="thin">
        <color theme="3" tint="-0.24997000396251678"/>
      </right>
      <top style="medium">
        <color theme="3" tint="-0.24997000396251678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medium">
        <color theme="3" tint="-0.2499700039625167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>
        <color indexed="40"/>
      </bottom>
    </border>
    <border>
      <left/>
      <right/>
      <top style="thin"/>
      <bottom style="thin">
        <color indexed="40"/>
      </bottom>
    </border>
    <border>
      <left/>
      <right style="thin"/>
      <top style="thin"/>
      <bottom style="thin">
        <color indexed="40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3" tint="-0.24997000396251678"/>
      </left>
      <right/>
      <top style="medium">
        <color theme="3" tint="-0.24997000396251678"/>
      </top>
      <bottom>
        <color indexed="63"/>
      </bottom>
    </border>
    <border>
      <left/>
      <right/>
      <top style="medium">
        <color theme="3" tint="-0.24997000396251678"/>
      </top>
      <bottom>
        <color indexed="63"/>
      </bottom>
    </border>
    <border>
      <left/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thin">
        <color theme="3" tint="-0.24997000396251678"/>
      </left>
      <right style="medium">
        <color theme="3" tint="-0.24997000396251678"/>
      </right>
      <top style="thin">
        <color theme="3" tint="-0.24997000396251678"/>
      </top>
      <bottom>
        <color indexed="63"/>
      </bottom>
    </border>
    <border>
      <left style="medium">
        <color theme="3" tint="-0.24997000396251678"/>
      </left>
      <right style="thin"/>
      <top style="medium">
        <color theme="3" tint="-0.24997000396251678"/>
      </top>
      <bottom style="medium">
        <color theme="3" tint="-0.24997000396251678"/>
      </bottom>
    </border>
    <border>
      <left style="medium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/>
      <right/>
      <top style="medium">
        <color theme="3" tint="-0.24997000396251678"/>
      </top>
      <bottom style="medium">
        <color theme="3" tint="-0.24997000396251678"/>
      </bottom>
    </border>
    <border>
      <left/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medium">
        <color theme="3" tint="-0.24997000396251678"/>
      </left>
      <right/>
      <top style="medium">
        <color theme="3" tint="-0.24997000396251678"/>
      </top>
      <bottom style="medium">
        <color theme="3" tint="-0.24997000396251678"/>
      </bottom>
    </border>
    <border>
      <left style="thin">
        <color theme="3" tint="-0.24997000396251678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thin">
        <color theme="3" tint="-0.24997000396251678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30" borderId="1" applyNumberFormat="0" applyAlignment="0" applyProtection="0"/>
    <xf numFmtId="0" fontId="128" fillId="0" borderId="6" applyNumberFormat="0" applyFill="0" applyAlignment="0" applyProtection="0"/>
    <xf numFmtId="0" fontId="129" fillId="31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32" borderId="7" applyNumberFormat="0" applyFont="0" applyAlignment="0" applyProtection="0"/>
    <xf numFmtId="0" fontId="13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0" applyNumberFormat="0" applyFill="0" applyBorder="0" applyAlignment="0" applyProtection="0"/>
  </cellStyleXfs>
  <cellXfs count="602">
    <xf numFmtId="0" fontId="0" fillId="0" borderId="0" xfId="0" applyFont="1" applyAlignment="1">
      <alignment/>
    </xf>
    <xf numFmtId="0" fontId="30" fillId="0" borderId="0" xfId="0" applyFont="1" applyAlignment="1" applyProtection="1">
      <alignment/>
      <protection hidden="1"/>
    </xf>
    <xf numFmtId="0" fontId="31" fillId="33" borderId="10" xfId="0" applyFont="1" applyFill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/>
      <protection hidden="1"/>
    </xf>
    <xf numFmtId="0" fontId="134" fillId="33" borderId="10" xfId="0" applyFont="1" applyFill="1" applyBorder="1" applyAlignment="1" applyProtection="1">
      <alignment/>
      <protection hidden="1"/>
    </xf>
    <xf numFmtId="0" fontId="134" fillId="33" borderId="0" xfId="0" applyFon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2" fillId="33" borderId="12" xfId="0" applyFont="1" applyFill="1" applyBorder="1" applyAlignment="1" applyProtection="1">
      <alignment/>
      <protection hidden="1"/>
    </xf>
    <xf numFmtId="0" fontId="32" fillId="33" borderId="13" xfId="0" applyFont="1" applyFill="1" applyBorder="1" applyAlignment="1" applyProtection="1">
      <alignment/>
      <protection hidden="1"/>
    </xf>
    <xf numFmtId="0" fontId="32" fillId="33" borderId="14" xfId="0" applyFont="1" applyFill="1" applyBorder="1" applyAlignment="1" applyProtection="1">
      <alignment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33" fillId="34" borderId="15" xfId="0" applyFont="1" applyFill="1" applyBorder="1" applyAlignment="1" applyProtection="1">
      <alignment horizontal="center" vertical="center" wrapText="1"/>
      <protection hidden="1"/>
    </xf>
    <xf numFmtId="0" fontId="32" fillId="34" borderId="15" xfId="0" applyFont="1" applyFill="1" applyBorder="1" applyAlignment="1" applyProtection="1">
      <alignment horizontal="center" vertical="center" wrapText="1"/>
      <protection hidden="1"/>
    </xf>
    <xf numFmtId="0" fontId="32" fillId="34" borderId="15" xfId="0" applyFont="1" applyFill="1" applyBorder="1" applyAlignment="1" applyProtection="1">
      <alignment horizontal="center" wrapText="1"/>
      <protection hidden="1"/>
    </xf>
    <xf numFmtId="0" fontId="35" fillId="33" borderId="16" xfId="0" applyFont="1" applyFill="1" applyBorder="1" applyAlignment="1" applyProtection="1">
      <alignment horizontal="center"/>
      <protection hidden="1"/>
    </xf>
    <xf numFmtId="0" fontId="35" fillId="33" borderId="16" xfId="0" applyFont="1" applyFill="1" applyBorder="1" applyAlignment="1" applyProtection="1">
      <alignment/>
      <protection hidden="1"/>
    </xf>
    <xf numFmtId="4" fontId="35" fillId="33" borderId="16" xfId="0" applyNumberFormat="1" applyFont="1" applyFill="1" applyBorder="1" applyAlignment="1" applyProtection="1">
      <alignment/>
      <protection hidden="1"/>
    </xf>
    <xf numFmtId="0" fontId="35" fillId="33" borderId="17" xfId="0" applyFont="1" applyFill="1" applyBorder="1" applyAlignment="1" applyProtection="1">
      <alignment/>
      <protection hidden="1"/>
    </xf>
    <xf numFmtId="4" fontId="35" fillId="33" borderId="17" xfId="0" applyNumberFormat="1" applyFont="1" applyFill="1" applyBorder="1" applyAlignment="1" applyProtection="1">
      <alignment/>
      <protection hidden="1"/>
    </xf>
    <xf numFmtId="0" fontId="35" fillId="34" borderId="18" xfId="0" applyFont="1" applyFill="1" applyBorder="1" applyAlignment="1" applyProtection="1">
      <alignment horizontal="center"/>
      <protection hidden="1"/>
    </xf>
    <xf numFmtId="0" fontId="33" fillId="34" borderId="18" xfId="0" applyFont="1" applyFill="1" applyBorder="1" applyAlignment="1" applyProtection="1">
      <alignment/>
      <protection hidden="1"/>
    </xf>
    <xf numFmtId="4" fontId="35" fillId="34" borderId="18" xfId="0" applyNumberFormat="1" applyFont="1" applyFill="1" applyBorder="1" applyAlignment="1" applyProtection="1">
      <alignment/>
      <protection hidden="1"/>
    </xf>
    <xf numFmtId="4" fontId="135" fillId="33" borderId="0" xfId="62" applyNumberFormat="1" applyFont="1" applyFill="1" applyBorder="1" applyAlignment="1" applyProtection="1">
      <alignment vertical="center"/>
      <protection hidden="1"/>
    </xf>
    <xf numFmtId="4" fontId="136" fillId="33" borderId="0" xfId="62" applyNumberFormat="1" applyFont="1" applyFill="1" applyBorder="1" applyAlignment="1" applyProtection="1">
      <alignment vertical="center"/>
      <protection hidden="1"/>
    </xf>
    <xf numFmtId="4" fontId="9" fillId="0" borderId="0" xfId="62" applyNumberFormat="1" applyFont="1" applyBorder="1" applyAlignment="1" applyProtection="1">
      <alignment vertical="center"/>
      <protection hidden="1"/>
    </xf>
    <xf numFmtId="4" fontId="137" fillId="33" borderId="0" xfId="62" applyNumberFormat="1" applyFont="1" applyFill="1" applyBorder="1" applyAlignment="1" applyProtection="1">
      <alignment vertical="center"/>
      <protection hidden="1"/>
    </xf>
    <xf numFmtId="4" fontId="138" fillId="33" borderId="0" xfId="62" applyNumberFormat="1" applyFont="1" applyFill="1" applyBorder="1" applyAlignment="1" applyProtection="1">
      <alignment vertical="center"/>
      <protection hidden="1"/>
    </xf>
    <xf numFmtId="0" fontId="139" fillId="33" borderId="0" xfId="0" applyFont="1" applyFill="1" applyBorder="1" applyAlignment="1" applyProtection="1">
      <alignment/>
      <protection hidden="1"/>
    </xf>
    <xf numFmtId="0" fontId="140" fillId="33" borderId="0" xfId="0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13" fillId="33" borderId="19" xfId="0" applyNumberFormat="1" applyFont="1" applyFill="1" applyBorder="1" applyAlignment="1" applyProtection="1">
      <alignment horizontal="center" vertical="center"/>
      <protection hidden="1"/>
    </xf>
    <xf numFmtId="0" fontId="23" fillId="33" borderId="20" xfId="0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 applyProtection="1">
      <alignment horizontal="center" vertical="center" wrapText="1"/>
      <protection hidden="1"/>
    </xf>
    <xf numFmtId="4" fontId="13" fillId="33" borderId="21" xfId="0" applyNumberFormat="1" applyFont="1" applyFill="1" applyBorder="1" applyAlignment="1" applyProtection="1">
      <alignment horizontal="center" vertical="center" wrapText="1"/>
      <protection hidden="1"/>
    </xf>
    <xf numFmtId="4" fontId="13" fillId="33" borderId="21" xfId="0" applyNumberFormat="1" applyFont="1" applyFill="1" applyBorder="1" applyAlignment="1" applyProtection="1">
      <alignment horizontal="center" vertical="center"/>
      <protection hidden="1"/>
    </xf>
    <xf numFmtId="4" fontId="1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35" borderId="23" xfId="0" applyFont="1" applyFill="1" applyBorder="1" applyAlignment="1" applyProtection="1">
      <alignment horizontal="center" vertical="center"/>
      <protection hidden="1"/>
    </xf>
    <xf numFmtId="0" fontId="13" fillId="35" borderId="24" xfId="0" applyFont="1" applyFill="1" applyBorder="1" applyAlignment="1" applyProtection="1">
      <alignment horizontal="center" vertical="center"/>
      <protection hidden="1"/>
    </xf>
    <xf numFmtId="0" fontId="14" fillId="35" borderId="24" xfId="0" applyFont="1" applyFill="1" applyBorder="1" applyAlignment="1" applyProtection="1">
      <alignment horizontal="center" vertical="center" wrapText="1"/>
      <protection hidden="1"/>
    </xf>
    <xf numFmtId="0" fontId="24" fillId="35" borderId="24" xfId="0" applyFont="1" applyFill="1" applyBorder="1" applyAlignment="1" applyProtection="1">
      <alignment horizontal="center" vertical="center"/>
      <protection hidden="1"/>
    </xf>
    <xf numFmtId="4" fontId="13" fillId="35" borderId="25" xfId="0" applyNumberFormat="1" applyFont="1" applyFill="1" applyBorder="1" applyAlignment="1" applyProtection="1">
      <alignment horizontal="right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0" fontId="10" fillId="33" borderId="28" xfId="0" applyFont="1" applyFill="1" applyBorder="1" applyAlignment="1" applyProtection="1">
      <alignment horizontal="center" vertical="center"/>
      <protection hidden="1"/>
    </xf>
    <xf numFmtId="4" fontId="10" fillId="33" borderId="27" xfId="0" applyNumberFormat="1" applyFont="1" applyFill="1" applyBorder="1" applyAlignment="1" applyProtection="1">
      <alignment horizontal="center" vertical="center"/>
      <protection hidden="1"/>
    </xf>
    <xf numFmtId="4" fontId="10" fillId="33" borderId="27" xfId="0" applyNumberFormat="1" applyFont="1" applyFill="1" applyBorder="1" applyAlignment="1" applyProtection="1">
      <alignment horizontal="right" vertical="center"/>
      <protection hidden="1"/>
    </xf>
    <xf numFmtId="4" fontId="10" fillId="33" borderId="29" xfId="0" applyNumberFormat="1" applyFont="1" applyFill="1" applyBorder="1" applyAlignment="1" applyProtection="1">
      <alignment horizontal="right" vertical="center"/>
      <protection hidden="1"/>
    </xf>
    <xf numFmtId="4" fontId="10" fillId="33" borderId="28" xfId="0" applyNumberFormat="1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4" fontId="10" fillId="33" borderId="19" xfId="0" applyNumberFormat="1" applyFont="1" applyFill="1" applyBorder="1" applyAlignment="1" applyProtection="1">
      <alignment horizontal="center" vertical="center"/>
      <protection hidden="1"/>
    </xf>
    <xf numFmtId="0" fontId="10" fillId="33" borderId="30" xfId="0" applyFont="1" applyFill="1" applyBorder="1" applyAlignment="1" applyProtection="1">
      <alignment horizontal="center" vertical="center"/>
      <protection hidden="1"/>
    </xf>
    <xf numFmtId="4" fontId="10" fillId="33" borderId="31" xfId="0" applyNumberFormat="1" applyFont="1" applyFill="1" applyBorder="1" applyAlignment="1" applyProtection="1">
      <alignment horizontal="right" vertical="center"/>
      <protection hidden="1"/>
    </xf>
    <xf numFmtId="4" fontId="10" fillId="33" borderId="32" xfId="0" applyNumberFormat="1" applyFont="1" applyFill="1" applyBorder="1" applyAlignment="1" applyProtection="1">
      <alignment horizontal="right" vertical="center"/>
      <protection hidden="1"/>
    </xf>
    <xf numFmtId="0" fontId="13" fillId="35" borderId="33" xfId="0" applyFont="1" applyFill="1" applyBorder="1" applyAlignment="1" applyProtection="1">
      <alignment horizontal="center" vertical="center"/>
      <protection hidden="1"/>
    </xf>
    <xf numFmtId="0" fontId="18" fillId="33" borderId="26" xfId="0" applyFont="1" applyFill="1" applyBorder="1" applyAlignment="1" applyProtection="1">
      <alignment horizontal="center" vertical="center"/>
      <protection hidden="1"/>
    </xf>
    <xf numFmtId="0" fontId="18" fillId="33" borderId="34" xfId="0" applyFont="1" applyFill="1" applyBorder="1" applyAlignment="1" applyProtection="1">
      <alignment horizontal="center" vertical="center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5" fillId="34" borderId="35" xfId="0" applyFont="1" applyFill="1" applyBorder="1" applyAlignment="1" applyProtection="1">
      <alignment horizontal="center" vertical="center" wrapText="1"/>
      <protection hidden="1"/>
    </xf>
    <xf numFmtId="0" fontId="19" fillId="34" borderId="36" xfId="0" applyFont="1" applyFill="1" applyBorder="1" applyAlignment="1" applyProtection="1">
      <alignment horizontal="center" vertical="center"/>
      <protection hidden="1"/>
    </xf>
    <xf numFmtId="4" fontId="19" fillId="34" borderId="36" xfId="0" applyNumberFormat="1" applyFont="1" applyFill="1" applyBorder="1" applyAlignment="1" applyProtection="1">
      <alignment horizontal="center" vertical="center"/>
      <protection hidden="1"/>
    </xf>
    <xf numFmtId="4" fontId="13" fillId="34" borderId="36" xfId="0" applyNumberFormat="1" applyFont="1" applyFill="1" applyBorder="1" applyAlignment="1" applyProtection="1">
      <alignment horizontal="right" vertical="center"/>
      <protection hidden="1"/>
    </xf>
    <xf numFmtId="4" fontId="13" fillId="34" borderId="37" xfId="0" applyNumberFormat="1" applyFont="1" applyFill="1" applyBorder="1" applyAlignment="1" applyProtection="1">
      <alignment horizontal="right" vertical="center"/>
      <protection hidden="1"/>
    </xf>
    <xf numFmtId="0" fontId="10" fillId="33" borderId="31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4" fontId="10" fillId="33" borderId="0" xfId="0" applyNumberFormat="1" applyFont="1" applyFill="1" applyBorder="1" applyAlignment="1" applyProtection="1">
      <alignment vertical="center"/>
      <protection hidden="1"/>
    </xf>
    <xf numFmtId="4" fontId="10" fillId="33" borderId="38" xfId="0" applyNumberFormat="1" applyFont="1" applyFill="1" applyBorder="1" applyAlignment="1" applyProtection="1">
      <alignment vertical="center"/>
      <protection hidden="1"/>
    </xf>
    <xf numFmtId="0" fontId="13" fillId="35" borderId="20" xfId="0" applyFont="1" applyFill="1" applyBorder="1" applyAlignment="1" applyProtection="1">
      <alignment horizontal="center" vertical="center"/>
      <protection hidden="1"/>
    </xf>
    <xf numFmtId="0" fontId="10" fillId="36" borderId="30" xfId="0" applyFont="1" applyFill="1" applyBorder="1" applyAlignment="1" applyProtection="1">
      <alignment horizontal="center" vertical="center"/>
      <protection hidden="1"/>
    </xf>
    <xf numFmtId="0" fontId="13" fillId="33" borderId="31" xfId="0" applyFont="1" applyFill="1" applyBorder="1" applyAlignment="1" applyProtection="1">
      <alignment horizontal="left" vertical="center"/>
      <protection hidden="1"/>
    </xf>
    <xf numFmtId="9" fontId="13" fillId="33" borderId="39" xfId="0" applyNumberFormat="1" applyFont="1" applyFill="1" applyBorder="1" applyAlignment="1" applyProtection="1">
      <alignment horizontal="center" vertical="center"/>
      <protection hidden="1"/>
    </xf>
    <xf numFmtId="0" fontId="20" fillId="33" borderId="31" xfId="0" applyFont="1" applyFill="1" applyBorder="1" applyAlignment="1" applyProtection="1">
      <alignment horizontal="center" vertical="center"/>
      <protection hidden="1"/>
    </xf>
    <xf numFmtId="4" fontId="20" fillId="33" borderId="31" xfId="0" applyNumberFormat="1" applyFont="1" applyFill="1" applyBorder="1" applyAlignment="1" applyProtection="1">
      <alignment horizontal="center" vertical="center"/>
      <protection hidden="1"/>
    </xf>
    <xf numFmtId="4" fontId="10" fillId="33" borderId="31" xfId="0" applyNumberFormat="1" applyFont="1" applyFill="1" applyBorder="1" applyAlignment="1" applyProtection="1">
      <alignment horizontal="center" vertical="center"/>
      <protection hidden="1"/>
    </xf>
    <xf numFmtId="0" fontId="13" fillId="35" borderId="21" xfId="0" applyFont="1" applyFill="1" applyBorder="1" applyAlignment="1" applyProtection="1">
      <alignment horizontal="right" vertical="center"/>
      <protection hidden="1"/>
    </xf>
    <xf numFmtId="0" fontId="14" fillId="35" borderId="40" xfId="0" applyFont="1" applyFill="1" applyBorder="1" applyAlignment="1" applyProtection="1">
      <alignment horizontal="center" vertical="center" wrapText="1"/>
      <protection hidden="1"/>
    </xf>
    <xf numFmtId="0" fontId="24" fillId="35" borderId="21" xfId="0" applyFont="1" applyFill="1" applyBorder="1" applyAlignment="1" applyProtection="1">
      <alignment horizontal="center" vertical="center"/>
      <protection hidden="1"/>
    </xf>
    <xf numFmtId="4" fontId="24" fillId="35" borderId="21" xfId="0" applyNumberFormat="1" applyFont="1" applyFill="1" applyBorder="1" applyAlignment="1" applyProtection="1">
      <alignment horizontal="center" vertical="center"/>
      <protection hidden="1"/>
    </xf>
    <xf numFmtId="4" fontId="13" fillId="35" borderId="21" xfId="0" applyNumberFormat="1" applyFont="1" applyFill="1" applyBorder="1" applyAlignment="1" applyProtection="1">
      <alignment horizontal="center" vertical="center"/>
      <protection hidden="1"/>
    </xf>
    <xf numFmtId="4" fontId="13" fillId="35" borderId="22" xfId="0" applyNumberFormat="1" applyFont="1" applyFill="1" applyBorder="1" applyAlignment="1" applyProtection="1">
      <alignment horizontal="right" vertical="center"/>
      <protection hidden="1"/>
    </xf>
    <xf numFmtId="4" fontId="13" fillId="33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4" fontId="13" fillId="0" borderId="0" xfId="0" applyNumberFormat="1" applyFont="1" applyFill="1" applyBorder="1" applyAlignment="1" applyProtection="1">
      <alignment horizontal="center" vertical="center"/>
      <protection hidden="1"/>
    </xf>
    <xf numFmtId="4" fontId="22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/>
      <protection hidden="1"/>
    </xf>
    <xf numFmtId="4" fontId="10" fillId="0" borderId="0" xfId="62" applyNumberFormat="1" applyFont="1" applyBorder="1" applyAlignment="1" applyProtection="1">
      <alignment vertical="center"/>
      <protection hidden="1"/>
    </xf>
    <xf numFmtId="4" fontId="10" fillId="0" borderId="0" xfId="0" applyNumberFormat="1" applyFont="1" applyBorder="1" applyAlignment="1" applyProtection="1">
      <alignment vertical="center"/>
      <protection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4" fontId="10" fillId="0" borderId="0" xfId="62" applyNumberFormat="1" applyFont="1" applyBorder="1" applyAlignment="1" applyProtection="1">
      <alignment horizontal="center" vertical="center"/>
      <protection hidden="1"/>
    </xf>
    <xf numFmtId="0" fontId="10" fillId="0" borderId="0" xfId="62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center" vertical="center"/>
      <protection hidden="1"/>
    </xf>
    <xf numFmtId="4" fontId="13" fillId="0" borderId="0" xfId="62" applyNumberFormat="1" applyFont="1" applyBorder="1" applyAlignment="1" applyProtection="1">
      <alignment horizontal="center" vertical="center"/>
      <protection hidden="1"/>
    </xf>
    <xf numFmtId="4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9" fontId="13" fillId="37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4" fontId="10" fillId="33" borderId="27" xfId="0" applyNumberFormat="1" applyFont="1" applyFill="1" applyBorder="1" applyAlignment="1" applyProtection="1">
      <alignment horizontal="right" vertical="center"/>
      <protection locked="0"/>
    </xf>
    <xf numFmtId="4" fontId="10" fillId="33" borderId="28" xfId="0" applyNumberFormat="1" applyFont="1" applyFill="1" applyBorder="1" applyAlignment="1" applyProtection="1">
      <alignment horizontal="right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41" fillId="33" borderId="21" xfId="0" applyFont="1" applyFill="1" applyBorder="1" applyAlignment="1" applyProtection="1">
      <alignment horizontal="center" vertical="center"/>
      <protection hidden="1"/>
    </xf>
    <xf numFmtId="0" fontId="40" fillId="33" borderId="21" xfId="0" applyFont="1" applyFill="1" applyBorder="1" applyAlignment="1" applyProtection="1">
      <alignment horizontal="center" vertical="center"/>
      <protection hidden="1"/>
    </xf>
    <xf numFmtId="0" fontId="12" fillId="35" borderId="20" xfId="0" applyFont="1" applyFill="1" applyBorder="1" applyAlignment="1" applyProtection="1">
      <alignment horizontal="center" vertical="center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10" fillId="35" borderId="21" xfId="0" applyFont="1" applyFill="1" applyBorder="1" applyAlignment="1" applyProtection="1">
      <alignment horizontal="center" vertical="center"/>
      <protection hidden="1"/>
    </xf>
    <xf numFmtId="4" fontId="10" fillId="35" borderId="21" xfId="0" applyNumberFormat="1" applyFont="1" applyFill="1" applyBorder="1" applyAlignment="1" applyProtection="1">
      <alignment horizontal="center" vertical="center"/>
      <protection hidden="1"/>
    </xf>
    <xf numFmtId="4" fontId="10" fillId="35" borderId="21" xfId="0" applyNumberFormat="1" applyFont="1" applyFill="1" applyBorder="1" applyAlignment="1" applyProtection="1">
      <alignment horizontal="right" vertical="center"/>
      <protection hidden="1"/>
    </xf>
    <xf numFmtId="0" fontId="18" fillId="33" borderId="30" xfId="0" applyFont="1" applyFill="1" applyBorder="1" applyAlignment="1" applyProtection="1">
      <alignment horizontal="center" vertical="center"/>
      <protection hidden="1"/>
    </xf>
    <xf numFmtId="0" fontId="10" fillId="33" borderId="31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4" fontId="10" fillId="33" borderId="16" xfId="0" applyNumberFormat="1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left" vertical="center"/>
      <protection hidden="1"/>
    </xf>
    <xf numFmtId="0" fontId="15" fillId="34" borderId="21" xfId="0" applyFont="1" applyFill="1" applyBorder="1" applyAlignment="1" applyProtection="1">
      <alignment horizontal="center" vertical="center" wrapText="1"/>
      <protection hidden="1"/>
    </xf>
    <xf numFmtId="0" fontId="19" fillId="34" borderId="21" xfId="0" applyFont="1" applyFill="1" applyBorder="1" applyAlignment="1" applyProtection="1">
      <alignment horizontal="center" vertical="center"/>
      <protection hidden="1"/>
    </xf>
    <xf numFmtId="4" fontId="19" fillId="34" borderId="21" xfId="0" applyNumberFormat="1" applyFont="1" applyFill="1" applyBorder="1" applyAlignment="1" applyProtection="1">
      <alignment horizontal="center" vertical="center"/>
      <protection hidden="1"/>
    </xf>
    <xf numFmtId="4" fontId="13" fillId="34" borderId="21" xfId="0" applyNumberFormat="1" applyFont="1" applyFill="1" applyBorder="1" applyAlignment="1" applyProtection="1">
      <alignment horizontal="right" vertical="center"/>
      <protection hidden="1"/>
    </xf>
    <xf numFmtId="4" fontId="13" fillId="34" borderId="22" xfId="0" applyNumberFormat="1" applyFont="1" applyFill="1" applyBorder="1" applyAlignment="1" applyProtection="1">
      <alignment horizontal="right" vertical="center"/>
      <protection hidden="1"/>
    </xf>
    <xf numFmtId="4" fontId="10" fillId="33" borderId="31" xfId="0" applyNumberFormat="1" applyFont="1" applyFill="1" applyBorder="1" applyAlignment="1" applyProtection="1">
      <alignment vertical="center"/>
      <protection hidden="1"/>
    </xf>
    <xf numFmtId="4" fontId="10" fillId="33" borderId="32" xfId="0" applyNumberFormat="1" applyFont="1" applyFill="1" applyBorder="1" applyAlignment="1" applyProtection="1">
      <alignment vertical="center"/>
      <protection hidden="1"/>
    </xf>
    <xf numFmtId="0" fontId="14" fillId="35" borderId="21" xfId="0" applyFont="1" applyFill="1" applyBorder="1" applyAlignment="1" applyProtection="1">
      <alignment horizontal="left" vertical="center"/>
      <protection hidden="1"/>
    </xf>
    <xf numFmtId="0" fontId="14" fillId="35" borderId="21" xfId="0" applyFont="1" applyFill="1" applyBorder="1" applyAlignment="1" applyProtection="1">
      <alignment horizontal="center" vertical="center" wrapText="1"/>
      <protection hidden="1"/>
    </xf>
    <xf numFmtId="4" fontId="13" fillId="35" borderId="22" xfId="0" applyNumberFormat="1" applyFont="1" applyFill="1" applyBorder="1" applyAlignment="1" applyProtection="1">
      <alignment horizontal="center" vertical="center"/>
      <protection hidden="1"/>
    </xf>
    <xf numFmtId="4" fontId="13" fillId="33" borderId="32" xfId="0" applyNumberFormat="1" applyFont="1" applyFill="1" applyBorder="1" applyAlignment="1" applyProtection="1">
      <alignment horizontal="right" vertical="center"/>
      <protection hidden="1"/>
    </xf>
    <xf numFmtId="4" fontId="10" fillId="35" borderId="22" xfId="0" applyNumberFormat="1" applyFont="1" applyFill="1" applyBorder="1" applyAlignment="1" applyProtection="1">
      <alignment horizontal="right" vertical="center"/>
      <protection hidden="1"/>
    </xf>
    <xf numFmtId="9" fontId="13" fillId="33" borderId="31" xfId="0" applyNumberFormat="1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9" fontId="13" fillId="37" borderId="31" xfId="0" applyNumberFormat="1" applyFont="1" applyFill="1" applyBorder="1" applyAlignment="1" applyProtection="1">
      <alignment horizontal="center" vertical="center"/>
      <protection locked="0"/>
    </xf>
    <xf numFmtId="4" fontId="10" fillId="33" borderId="31" xfId="0" applyNumberFormat="1" applyFont="1" applyFill="1" applyBorder="1" applyAlignment="1" applyProtection="1">
      <alignment horizontal="right" vertical="center"/>
      <protection locked="0"/>
    </xf>
    <xf numFmtId="4" fontId="10" fillId="33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60" applyProtection="1">
      <alignment/>
      <protection hidden="1"/>
    </xf>
    <xf numFmtId="0" fontId="6" fillId="0" borderId="0" xfId="60" applyFont="1" applyProtection="1">
      <alignment/>
      <protection hidden="1"/>
    </xf>
    <xf numFmtId="4" fontId="44" fillId="33" borderId="19" xfId="62" applyNumberFormat="1" applyFont="1" applyFill="1" applyBorder="1" applyAlignment="1" applyProtection="1">
      <alignment horizontal="center" vertical="center"/>
      <protection hidden="1"/>
    </xf>
    <xf numFmtId="0" fontId="46" fillId="38" borderId="41" xfId="62" applyFont="1" applyFill="1" applyBorder="1" applyAlignment="1" applyProtection="1">
      <alignment horizontal="center" vertical="center"/>
      <protection hidden="1"/>
    </xf>
    <xf numFmtId="0" fontId="44" fillId="38" borderId="42" xfId="62" applyFont="1" applyFill="1" applyBorder="1" applyAlignment="1" applyProtection="1">
      <alignment horizontal="center" vertical="center" wrapText="1"/>
      <protection hidden="1"/>
    </xf>
    <xf numFmtId="0" fontId="44" fillId="38" borderId="42" xfId="60" applyFont="1" applyFill="1" applyBorder="1" applyAlignment="1" applyProtection="1">
      <alignment horizontal="center" vertical="center"/>
      <protection hidden="1"/>
    </xf>
    <xf numFmtId="0" fontId="55" fillId="38" borderId="42" xfId="0" applyFont="1" applyFill="1" applyBorder="1" applyAlignment="1" applyProtection="1">
      <alignment horizontal="center" vertical="center" wrapText="1"/>
      <protection hidden="1"/>
    </xf>
    <xf numFmtId="4" fontId="44" fillId="38" borderId="42" xfId="62" applyNumberFormat="1" applyFont="1" applyFill="1" applyBorder="1" applyAlignment="1" applyProtection="1">
      <alignment horizontal="center" vertical="center" wrapText="1"/>
      <protection hidden="1"/>
    </xf>
    <xf numFmtId="4" fontId="44" fillId="38" borderId="42" xfId="62" applyNumberFormat="1" applyFont="1" applyFill="1" applyBorder="1" applyAlignment="1" applyProtection="1">
      <alignment horizontal="center" vertical="center"/>
      <protection hidden="1"/>
    </xf>
    <xf numFmtId="4" fontId="44" fillId="38" borderId="43" xfId="6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44" fillId="34" borderId="41" xfId="62" applyFont="1" applyFill="1" applyBorder="1" applyAlignment="1" applyProtection="1">
      <alignment horizontal="center" vertical="center"/>
      <protection hidden="1"/>
    </xf>
    <xf numFmtId="0" fontId="57" fillId="34" borderId="42" xfId="62" applyFont="1" applyFill="1" applyBorder="1" applyAlignment="1" applyProtection="1">
      <alignment horizontal="center" vertical="center"/>
      <protection hidden="1"/>
    </xf>
    <xf numFmtId="4" fontId="57" fillId="34" borderId="42" xfId="62" applyNumberFormat="1" applyFont="1" applyFill="1" applyBorder="1" applyAlignment="1" applyProtection="1">
      <alignment horizontal="center" vertical="center"/>
      <protection hidden="1"/>
    </xf>
    <xf numFmtId="4" fontId="44" fillId="34" borderId="42" xfId="62" applyNumberFormat="1" applyFont="1" applyFill="1" applyBorder="1" applyAlignment="1" applyProtection="1">
      <alignment horizontal="right" vertical="center"/>
      <protection hidden="1"/>
    </xf>
    <xf numFmtId="4" fontId="44" fillId="34" borderId="43" xfId="62" applyNumberFormat="1" applyFont="1" applyFill="1" applyBorder="1" applyAlignment="1" applyProtection="1">
      <alignment horizontal="right" vertical="center"/>
      <protection hidden="1"/>
    </xf>
    <xf numFmtId="0" fontId="44" fillId="33" borderId="44" xfId="62" applyFont="1" applyFill="1" applyBorder="1" applyAlignment="1" applyProtection="1">
      <alignment horizontal="center" vertical="center"/>
      <protection hidden="1"/>
    </xf>
    <xf numFmtId="0" fontId="44" fillId="33" borderId="0" xfId="62" applyFont="1" applyFill="1" applyBorder="1" applyAlignment="1" applyProtection="1">
      <alignment horizontal="center" vertical="center"/>
      <protection hidden="1"/>
    </xf>
    <xf numFmtId="0" fontId="57" fillId="33" borderId="0" xfId="62" applyFont="1" applyFill="1" applyBorder="1" applyAlignment="1" applyProtection="1">
      <alignment horizontal="center" vertical="center"/>
      <protection hidden="1"/>
    </xf>
    <xf numFmtId="4" fontId="57" fillId="33" borderId="0" xfId="62" applyNumberFormat="1" applyFont="1" applyFill="1" applyBorder="1" applyAlignment="1" applyProtection="1">
      <alignment horizontal="center" vertical="center"/>
      <protection hidden="1"/>
    </xf>
    <xf numFmtId="4" fontId="44" fillId="33" borderId="0" xfId="62" applyNumberFormat="1" applyFont="1" applyFill="1" applyBorder="1" applyAlignment="1" applyProtection="1">
      <alignment horizontal="right" vertical="center"/>
      <protection hidden="1"/>
    </xf>
    <xf numFmtId="4" fontId="44" fillId="33" borderId="38" xfId="62" applyNumberFormat="1" applyFont="1" applyFill="1" applyBorder="1" applyAlignment="1" applyProtection="1">
      <alignment horizontal="right" vertical="center"/>
      <protection hidden="1"/>
    </xf>
    <xf numFmtId="0" fontId="44" fillId="38" borderId="20" xfId="0" applyFont="1" applyFill="1" applyBorder="1" applyAlignment="1" applyProtection="1">
      <alignment horizontal="center" vertical="center"/>
      <protection hidden="1"/>
    </xf>
    <xf numFmtId="0" fontId="45" fillId="38" borderId="21" xfId="0" applyFont="1" applyFill="1" applyBorder="1" applyAlignment="1" applyProtection="1">
      <alignment horizontal="left" vertical="center"/>
      <protection hidden="1"/>
    </xf>
    <xf numFmtId="0" fontId="44" fillId="33" borderId="26" xfId="0" applyFont="1" applyFill="1" applyBorder="1" applyAlignment="1" applyProtection="1">
      <alignment horizontal="center" vertical="center"/>
      <protection hidden="1"/>
    </xf>
    <xf numFmtId="0" fontId="44" fillId="33" borderId="27" xfId="0" applyFont="1" applyFill="1" applyBorder="1" applyAlignment="1" applyProtection="1">
      <alignment horizontal="left" vertical="center"/>
      <protection hidden="1"/>
    </xf>
    <xf numFmtId="4" fontId="44" fillId="33" borderId="29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44" fillId="38" borderId="34" xfId="0" applyFont="1" applyFill="1" applyBorder="1" applyAlignment="1" applyProtection="1">
      <alignment horizontal="center" vertical="center"/>
      <protection hidden="1"/>
    </xf>
    <xf numFmtId="0" fontId="44" fillId="38" borderId="28" xfId="0" applyFont="1" applyFill="1" applyBorder="1" applyAlignment="1" applyProtection="1">
      <alignment horizontal="right" vertical="center"/>
      <protection hidden="1"/>
    </xf>
    <xf numFmtId="4" fontId="47" fillId="38" borderId="45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44" fillId="33" borderId="34" xfId="0" applyFont="1" applyFill="1" applyBorder="1" applyAlignment="1" applyProtection="1">
      <alignment horizontal="center" vertical="center"/>
      <protection hidden="1"/>
    </xf>
    <xf numFmtId="0" fontId="44" fillId="33" borderId="28" xfId="0" applyFont="1" applyFill="1" applyBorder="1" applyAlignment="1" applyProtection="1">
      <alignment horizontal="left" vertical="center"/>
      <protection hidden="1"/>
    </xf>
    <xf numFmtId="4" fontId="44" fillId="33" borderId="45" xfId="0" applyNumberFormat="1" applyFont="1" applyFill="1" applyBorder="1" applyAlignment="1" applyProtection="1">
      <alignment horizontal="right" vertical="center"/>
      <protection hidden="1"/>
    </xf>
    <xf numFmtId="0" fontId="44" fillId="38" borderId="46" xfId="0" applyFont="1" applyFill="1" applyBorder="1" applyAlignment="1" applyProtection="1">
      <alignment horizontal="center" vertical="center"/>
      <protection hidden="1"/>
    </xf>
    <xf numFmtId="0" fontId="45" fillId="38" borderId="47" xfId="0" applyFont="1" applyFill="1" applyBorder="1" applyAlignment="1" applyProtection="1">
      <alignment horizontal="right" vertical="center"/>
      <protection hidden="1"/>
    </xf>
    <xf numFmtId="4" fontId="44" fillId="38" borderId="48" xfId="0" applyNumberFormat="1" applyFont="1" applyFill="1" applyBorder="1" applyAlignment="1" applyProtection="1">
      <alignment horizontal="right" vertical="center"/>
      <protection hidden="1"/>
    </xf>
    <xf numFmtId="0" fontId="25" fillId="0" borderId="0" xfId="62" applyFont="1" applyFill="1" applyBorder="1" applyAlignment="1" applyProtection="1">
      <alignment horizontal="center" vertical="center"/>
      <protection hidden="1"/>
    </xf>
    <xf numFmtId="0" fontId="25" fillId="0" borderId="0" xfId="62" applyFont="1" applyFill="1" applyBorder="1" applyAlignment="1" applyProtection="1">
      <alignment horizontal="right" vertical="center"/>
      <protection hidden="1"/>
    </xf>
    <xf numFmtId="0" fontId="26" fillId="0" borderId="0" xfId="62" applyFont="1" applyFill="1" applyBorder="1" applyAlignment="1" applyProtection="1">
      <alignment horizontal="center" vertical="center"/>
      <protection hidden="1"/>
    </xf>
    <xf numFmtId="4" fontId="27" fillId="0" borderId="0" xfId="62" applyNumberFormat="1" applyFont="1" applyFill="1" applyBorder="1" applyAlignment="1" applyProtection="1">
      <alignment horizontal="center" vertical="center"/>
      <protection hidden="1"/>
    </xf>
    <xf numFmtId="4" fontId="25" fillId="0" borderId="0" xfId="62" applyNumberFormat="1" applyFont="1" applyFill="1" applyBorder="1" applyAlignment="1" applyProtection="1">
      <alignment horizontal="center" vertical="center"/>
      <protection hidden="1"/>
    </xf>
    <xf numFmtId="0" fontId="27" fillId="0" borderId="0" xfId="62" applyFont="1" applyBorder="1" applyAlignment="1" applyProtection="1">
      <alignment vertical="center"/>
      <protection hidden="1"/>
    </xf>
    <xf numFmtId="0" fontId="58" fillId="0" borderId="0" xfId="60" applyFont="1" applyProtection="1">
      <alignment/>
      <protection hidden="1"/>
    </xf>
    <xf numFmtId="0" fontId="47" fillId="0" borderId="0" xfId="60" applyFont="1" applyProtection="1">
      <alignment/>
      <protection hidden="1"/>
    </xf>
    <xf numFmtId="4" fontId="47" fillId="0" borderId="0" xfId="62" applyNumberFormat="1" applyFont="1" applyBorder="1" applyAlignment="1" applyProtection="1">
      <alignment vertical="center"/>
      <protection hidden="1"/>
    </xf>
    <xf numFmtId="4" fontId="47" fillId="0" borderId="0" xfId="62" applyNumberFormat="1" applyFont="1" applyBorder="1" applyAlignment="1" applyProtection="1">
      <alignment horizontal="center" vertical="center"/>
      <protection hidden="1"/>
    </xf>
    <xf numFmtId="4" fontId="44" fillId="0" borderId="0" xfId="62" applyNumberFormat="1" applyFont="1" applyBorder="1" applyAlignment="1" applyProtection="1">
      <alignment horizontal="center" vertical="center"/>
      <protection hidden="1"/>
    </xf>
    <xf numFmtId="0" fontId="27" fillId="0" borderId="0" xfId="62" applyFont="1" applyFill="1" applyBorder="1" applyAlignment="1" applyProtection="1">
      <alignment vertical="center"/>
      <protection hidden="1"/>
    </xf>
    <xf numFmtId="0" fontId="27" fillId="0" borderId="0" xfId="62" applyFont="1" applyBorder="1" applyAlignment="1" applyProtection="1">
      <alignment horizontal="center" vertical="center"/>
      <protection hidden="1"/>
    </xf>
    <xf numFmtId="4" fontId="27" fillId="0" borderId="0" xfId="62" applyNumberFormat="1" applyFont="1" applyBorder="1" applyAlignment="1" applyProtection="1">
      <alignment vertical="center"/>
      <protection hidden="1"/>
    </xf>
    <xf numFmtId="0" fontId="25" fillId="0" borderId="0" xfId="62" applyFont="1" applyBorder="1" applyAlignment="1" applyProtection="1">
      <alignment vertical="center"/>
      <protection hidden="1"/>
    </xf>
    <xf numFmtId="4" fontId="25" fillId="0" borderId="0" xfId="62" applyNumberFormat="1" applyFont="1" applyBorder="1" applyAlignment="1" applyProtection="1">
      <alignment vertical="center"/>
      <protection hidden="1"/>
    </xf>
    <xf numFmtId="4" fontId="25" fillId="0" borderId="0" xfId="62" applyNumberFormat="1" applyFont="1" applyBorder="1" applyAlignment="1" applyProtection="1">
      <alignment horizontal="center" vertical="center"/>
      <protection hidden="1"/>
    </xf>
    <xf numFmtId="0" fontId="25" fillId="0" borderId="0" xfId="62" applyFont="1" applyBorder="1" applyAlignment="1" applyProtection="1">
      <alignment horizontal="center" vertical="center"/>
      <protection hidden="1"/>
    </xf>
    <xf numFmtId="4" fontId="27" fillId="0" borderId="0" xfId="62" applyNumberFormat="1" applyFont="1" applyBorder="1" applyAlignment="1" applyProtection="1">
      <alignment horizontal="center" vertical="center"/>
      <protection hidden="1"/>
    </xf>
    <xf numFmtId="0" fontId="27" fillId="0" borderId="0" xfId="62" applyFont="1" applyFill="1" applyBorder="1" applyAlignment="1" applyProtection="1">
      <alignment horizontal="left" vertical="center"/>
      <protection hidden="1"/>
    </xf>
    <xf numFmtId="0" fontId="26" fillId="0" borderId="0" xfId="62" applyFont="1" applyBorder="1" applyAlignment="1" applyProtection="1">
      <alignment horizontal="center" vertical="center"/>
      <protection hidden="1"/>
    </xf>
    <xf numFmtId="0" fontId="27" fillId="0" borderId="0" xfId="62" applyFont="1" applyFill="1" applyBorder="1" applyAlignment="1" applyProtection="1">
      <alignment horizontal="center" vertical="center"/>
      <protection hidden="1"/>
    </xf>
    <xf numFmtId="9" fontId="44" fillId="37" borderId="27" xfId="0" applyNumberFormat="1" applyFont="1" applyFill="1" applyBorder="1" applyAlignment="1" applyProtection="1">
      <alignment horizontal="center" vertical="center"/>
      <protection locked="0"/>
    </xf>
    <xf numFmtId="9" fontId="44" fillId="37" borderId="28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141" fillId="0" borderId="0" xfId="0" applyFont="1" applyAlignment="1" applyProtection="1">
      <alignment/>
      <protection hidden="1"/>
    </xf>
    <xf numFmtId="0" fontId="142" fillId="33" borderId="19" xfId="0" applyFont="1" applyFill="1" applyBorder="1" applyAlignment="1" applyProtection="1">
      <alignment horizontal="center" vertical="center"/>
      <protection hidden="1"/>
    </xf>
    <xf numFmtId="0" fontId="142" fillId="35" borderId="20" xfId="0" applyFont="1" applyFill="1" applyBorder="1" applyAlignment="1" applyProtection="1">
      <alignment horizontal="center" vertical="center" wrapText="1"/>
      <protection hidden="1"/>
    </xf>
    <xf numFmtId="0" fontId="142" fillId="35" borderId="21" xfId="0" applyFont="1" applyFill="1" applyBorder="1" applyAlignment="1" applyProtection="1">
      <alignment horizontal="center" vertical="center" wrapText="1"/>
      <protection hidden="1"/>
    </xf>
    <xf numFmtId="0" fontId="142" fillId="35" borderId="21" xfId="0" applyFont="1" applyFill="1" applyBorder="1" applyAlignment="1" applyProtection="1">
      <alignment horizontal="center" vertical="center"/>
      <protection hidden="1"/>
    </xf>
    <xf numFmtId="0" fontId="142" fillId="35" borderId="22" xfId="0" applyFont="1" applyFill="1" applyBorder="1" applyAlignment="1" applyProtection="1">
      <alignment horizontal="center" vertical="center"/>
      <protection hidden="1"/>
    </xf>
    <xf numFmtId="0" fontId="143" fillId="33" borderId="26" xfId="0" applyFont="1" applyFill="1" applyBorder="1" applyAlignment="1" applyProtection="1">
      <alignment horizontal="center" vertical="center" wrapText="1"/>
      <protection hidden="1"/>
    </xf>
    <xf numFmtId="0" fontId="143" fillId="33" borderId="27" xfId="0" applyFont="1" applyFill="1" applyBorder="1" applyAlignment="1" applyProtection="1">
      <alignment horizontal="center" vertical="center" wrapText="1"/>
      <protection hidden="1"/>
    </xf>
    <xf numFmtId="4" fontId="143" fillId="33" borderId="27" xfId="0" applyNumberFormat="1" applyFont="1" applyFill="1" applyBorder="1" applyAlignment="1" applyProtection="1">
      <alignment vertical="center"/>
      <protection hidden="1"/>
    </xf>
    <xf numFmtId="4" fontId="143" fillId="33" borderId="29" xfId="0" applyNumberFormat="1" applyFont="1" applyFill="1" applyBorder="1" applyAlignment="1" applyProtection="1">
      <alignment vertical="center"/>
      <protection hidden="1"/>
    </xf>
    <xf numFmtId="0" fontId="143" fillId="33" borderId="28" xfId="0" applyFont="1" applyFill="1" applyBorder="1" applyAlignment="1" applyProtection="1">
      <alignment horizontal="center" vertical="center" wrapText="1"/>
      <protection hidden="1"/>
    </xf>
    <xf numFmtId="0" fontId="143" fillId="33" borderId="49" xfId="0" applyFont="1" applyFill="1" applyBorder="1" applyAlignment="1" applyProtection="1">
      <alignment horizontal="center" vertical="center" wrapText="1"/>
      <protection hidden="1"/>
    </xf>
    <xf numFmtId="0" fontId="142" fillId="34" borderId="20" xfId="0" applyFont="1" applyFill="1" applyBorder="1" applyAlignment="1" applyProtection="1">
      <alignment horizontal="center" vertical="center" wrapText="1"/>
      <protection hidden="1"/>
    </xf>
    <xf numFmtId="0" fontId="144" fillId="34" borderId="21" xfId="0" applyFont="1" applyFill="1" applyBorder="1" applyAlignment="1" applyProtection="1">
      <alignment/>
      <protection hidden="1"/>
    </xf>
    <xf numFmtId="0" fontId="144" fillId="34" borderId="21" xfId="0" applyFont="1" applyFill="1" applyBorder="1" applyAlignment="1" applyProtection="1">
      <alignment horizontal="center"/>
      <protection hidden="1"/>
    </xf>
    <xf numFmtId="4" fontId="144" fillId="34" borderId="21" xfId="0" applyNumberFormat="1" applyFont="1" applyFill="1" applyBorder="1" applyAlignment="1" applyProtection="1">
      <alignment vertical="center"/>
      <protection hidden="1"/>
    </xf>
    <xf numFmtId="4" fontId="145" fillId="34" borderId="21" xfId="0" applyNumberFormat="1" applyFont="1" applyFill="1" applyBorder="1" applyAlignment="1" applyProtection="1">
      <alignment vertical="center"/>
      <protection hidden="1"/>
    </xf>
    <xf numFmtId="4" fontId="145" fillId="34" borderId="22" xfId="0" applyNumberFormat="1" applyFont="1" applyFill="1" applyBorder="1" applyAlignment="1" applyProtection="1">
      <alignment vertical="center"/>
      <protection hidden="1"/>
    </xf>
    <xf numFmtId="0" fontId="142" fillId="33" borderId="20" xfId="0" applyFont="1" applyFill="1" applyBorder="1" applyAlignment="1" applyProtection="1">
      <alignment horizontal="center" vertical="center" wrapText="1"/>
      <protection hidden="1"/>
    </xf>
    <xf numFmtId="0" fontId="144" fillId="33" borderId="21" xfId="0" applyFont="1" applyFill="1" applyBorder="1" applyAlignment="1" applyProtection="1">
      <alignment/>
      <protection hidden="1"/>
    </xf>
    <xf numFmtId="0" fontId="144" fillId="33" borderId="21" xfId="0" applyFont="1" applyFill="1" applyBorder="1" applyAlignment="1" applyProtection="1">
      <alignment horizontal="center"/>
      <protection hidden="1"/>
    </xf>
    <xf numFmtId="4" fontId="144" fillId="33" borderId="21" xfId="0" applyNumberFormat="1" applyFont="1" applyFill="1" applyBorder="1" applyAlignment="1" applyProtection="1">
      <alignment vertical="center"/>
      <protection hidden="1"/>
    </xf>
    <xf numFmtId="4" fontId="145" fillId="33" borderId="21" xfId="0" applyNumberFormat="1" applyFont="1" applyFill="1" applyBorder="1" applyAlignment="1" applyProtection="1">
      <alignment vertical="center"/>
      <protection hidden="1"/>
    </xf>
    <xf numFmtId="4" fontId="145" fillId="33" borderId="22" xfId="0" applyNumberFormat="1" applyFont="1" applyFill="1" applyBorder="1" applyAlignment="1" applyProtection="1">
      <alignment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52" fillId="35" borderId="21" xfId="0" applyFont="1" applyFill="1" applyBorder="1" applyAlignment="1" applyProtection="1">
      <alignment horizontal="left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left" vertical="center"/>
      <protection hidden="1"/>
    </xf>
    <xf numFmtId="9" fontId="7" fillId="33" borderId="31" xfId="0" applyNumberFormat="1" applyFont="1" applyFill="1" applyBorder="1" applyAlignment="1" applyProtection="1">
      <alignment horizontal="center" vertical="center"/>
      <protection hidden="1"/>
    </xf>
    <xf numFmtId="0" fontId="53" fillId="33" borderId="31" xfId="0" applyFont="1" applyFill="1" applyBorder="1" applyAlignment="1" applyProtection="1">
      <alignment horizontal="center" vertical="center"/>
      <protection hidden="1"/>
    </xf>
    <xf numFmtId="4" fontId="53" fillId="33" borderId="31" xfId="0" applyNumberFormat="1" applyFont="1" applyFill="1" applyBorder="1" applyAlignment="1" applyProtection="1">
      <alignment horizontal="center" vertical="center"/>
      <protection hidden="1"/>
    </xf>
    <xf numFmtId="4" fontId="9" fillId="33" borderId="31" xfId="0" applyNumberFormat="1" applyFont="1" applyFill="1" applyBorder="1" applyAlignment="1" applyProtection="1">
      <alignment horizontal="center" vertical="center"/>
      <protection hidden="1"/>
    </xf>
    <xf numFmtId="4" fontId="7" fillId="33" borderId="32" xfId="0" applyNumberFormat="1" applyFont="1" applyFill="1" applyBorder="1" applyAlignment="1" applyProtection="1">
      <alignment horizontal="right" vertical="center"/>
      <protection hidden="1"/>
    </xf>
    <xf numFmtId="0" fontId="7" fillId="35" borderId="21" xfId="0" applyFont="1" applyFill="1" applyBorder="1" applyAlignment="1" applyProtection="1">
      <alignment horizontal="right" vertical="center"/>
      <protection hidden="1"/>
    </xf>
    <xf numFmtId="0" fontId="52" fillId="35" borderId="21" xfId="0" applyFont="1" applyFill="1" applyBorder="1" applyAlignment="1" applyProtection="1">
      <alignment horizontal="center" vertical="center" wrapText="1"/>
      <protection hidden="1"/>
    </xf>
    <xf numFmtId="0" fontId="54" fillId="35" borderId="21" xfId="0" applyFont="1" applyFill="1" applyBorder="1" applyAlignment="1" applyProtection="1">
      <alignment horizontal="center" vertical="center"/>
      <protection hidden="1"/>
    </xf>
    <xf numFmtId="4" fontId="54" fillId="35" borderId="21" xfId="0" applyNumberFormat="1" applyFont="1" applyFill="1" applyBorder="1" applyAlignment="1" applyProtection="1">
      <alignment horizontal="center" vertical="center"/>
      <protection hidden="1"/>
    </xf>
    <xf numFmtId="4" fontId="7" fillId="35" borderId="21" xfId="0" applyNumberFormat="1" applyFont="1" applyFill="1" applyBorder="1" applyAlignment="1" applyProtection="1">
      <alignment horizontal="center" vertical="center"/>
      <protection hidden="1"/>
    </xf>
    <xf numFmtId="4" fontId="9" fillId="35" borderId="22" xfId="0" applyNumberFormat="1" applyFont="1" applyFill="1" applyBorder="1" applyAlignment="1" applyProtection="1">
      <alignment horizontal="right" vertical="center"/>
      <protection hidden="1"/>
    </xf>
    <xf numFmtId="0" fontId="141" fillId="36" borderId="0" xfId="0" applyFont="1" applyFill="1" applyAlignment="1" applyProtection="1">
      <alignment/>
      <protection hidden="1"/>
    </xf>
    <xf numFmtId="4" fontId="7" fillId="33" borderId="31" xfId="0" applyNumberFormat="1" applyFont="1" applyFill="1" applyBorder="1" applyAlignment="1" applyProtection="1">
      <alignment horizontal="center" vertical="center"/>
      <protection hidden="1"/>
    </xf>
    <xf numFmtId="9" fontId="7" fillId="35" borderId="21" xfId="0" applyNumberFormat="1" applyFont="1" applyFill="1" applyBorder="1" applyAlignment="1" applyProtection="1">
      <alignment horizontal="center" vertical="center"/>
      <protection hidden="1"/>
    </xf>
    <xf numFmtId="0" fontId="53" fillId="35" borderId="21" xfId="0" applyFont="1" applyFill="1" applyBorder="1" applyAlignment="1" applyProtection="1">
      <alignment horizontal="center" vertical="center"/>
      <protection hidden="1"/>
    </xf>
    <xf numFmtId="4" fontId="53" fillId="35" borderId="21" xfId="0" applyNumberFormat="1" applyFont="1" applyFill="1" applyBorder="1" applyAlignment="1" applyProtection="1">
      <alignment horizontal="center" vertical="center"/>
      <protection hidden="1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51" xfId="0" applyFont="1" applyFill="1" applyBorder="1" applyAlignment="1" applyProtection="1">
      <alignment horizontal="left" vertical="center"/>
      <protection hidden="1"/>
    </xf>
    <xf numFmtId="9" fontId="7" fillId="33" borderId="51" xfId="0" applyNumberFormat="1" applyFont="1" applyFill="1" applyBorder="1" applyAlignment="1" applyProtection="1">
      <alignment horizontal="center" vertical="center"/>
      <protection hidden="1"/>
    </xf>
    <xf numFmtId="0" fontId="53" fillId="33" borderId="51" xfId="0" applyFont="1" applyFill="1" applyBorder="1" applyAlignment="1" applyProtection="1">
      <alignment horizontal="center" vertical="center"/>
      <protection hidden="1"/>
    </xf>
    <xf numFmtId="4" fontId="53" fillId="33" borderId="51" xfId="0" applyNumberFormat="1" applyFont="1" applyFill="1" applyBorder="1" applyAlignment="1" applyProtection="1">
      <alignment horizontal="center" vertical="center"/>
      <protection hidden="1"/>
    </xf>
    <xf numFmtId="4" fontId="7" fillId="33" borderId="51" xfId="0" applyNumberFormat="1" applyFont="1" applyFill="1" applyBorder="1" applyAlignment="1" applyProtection="1">
      <alignment horizontal="center" vertical="center"/>
      <protection hidden="1"/>
    </xf>
    <xf numFmtId="4" fontId="7" fillId="33" borderId="52" xfId="0" applyNumberFormat="1" applyFont="1" applyFill="1" applyBorder="1" applyAlignment="1" applyProtection="1">
      <alignment horizontal="right" vertical="center"/>
      <protection hidden="1"/>
    </xf>
    <xf numFmtId="0" fontId="7" fillId="35" borderId="46" xfId="0" applyFont="1" applyFill="1" applyBorder="1" applyAlignment="1" applyProtection="1">
      <alignment horizontal="center" vertical="center"/>
      <protection hidden="1"/>
    </xf>
    <xf numFmtId="0" fontId="7" fillId="35" borderId="47" xfId="0" applyFont="1" applyFill="1" applyBorder="1" applyAlignment="1" applyProtection="1">
      <alignment horizontal="right" vertical="center"/>
      <protection hidden="1"/>
    </xf>
    <xf numFmtId="0" fontId="52" fillId="35" borderId="47" xfId="0" applyFont="1" applyFill="1" applyBorder="1" applyAlignment="1" applyProtection="1">
      <alignment horizontal="center" vertical="center" wrapText="1"/>
      <protection hidden="1"/>
    </xf>
    <xf numFmtId="0" fontId="54" fillId="35" borderId="47" xfId="0" applyFont="1" applyFill="1" applyBorder="1" applyAlignment="1" applyProtection="1">
      <alignment horizontal="center" vertical="center"/>
      <protection hidden="1"/>
    </xf>
    <xf numFmtId="4" fontId="54" fillId="35" borderId="47" xfId="0" applyNumberFormat="1" applyFont="1" applyFill="1" applyBorder="1" applyAlignment="1" applyProtection="1">
      <alignment horizontal="center" vertical="center"/>
      <protection hidden="1"/>
    </xf>
    <xf numFmtId="4" fontId="7" fillId="35" borderId="47" xfId="0" applyNumberFormat="1" applyFont="1" applyFill="1" applyBorder="1" applyAlignment="1" applyProtection="1">
      <alignment horizontal="center" vertical="center"/>
      <protection hidden="1"/>
    </xf>
    <xf numFmtId="4" fontId="9" fillId="35" borderId="48" xfId="0" applyNumberFormat="1" applyFont="1" applyFill="1" applyBorder="1" applyAlignment="1" applyProtection="1">
      <alignment horizontal="right" vertical="center"/>
      <protection hidden="1"/>
    </xf>
    <xf numFmtId="0" fontId="52" fillId="35" borderId="21" xfId="0" applyFont="1" applyFill="1" applyBorder="1" applyAlignment="1" applyProtection="1">
      <alignment horizontal="right" vertical="center"/>
      <protection hidden="1"/>
    </xf>
    <xf numFmtId="4" fontId="7" fillId="35" borderId="22" xfId="0" applyNumberFormat="1" applyFont="1" applyFill="1" applyBorder="1" applyAlignment="1" applyProtection="1">
      <alignment horizontal="right" vertical="center"/>
      <protection hidden="1"/>
    </xf>
    <xf numFmtId="4" fontId="10" fillId="0" borderId="0" xfId="62" applyNumberFormat="1" applyFont="1" applyFill="1" applyBorder="1" applyAlignment="1" applyProtection="1">
      <alignment horizontal="center" vertical="center"/>
      <protection hidden="1"/>
    </xf>
    <xf numFmtId="4" fontId="13" fillId="0" borderId="0" xfId="62" applyNumberFormat="1" applyFont="1" applyFill="1" applyBorder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 horizontal="center"/>
      <protection hidden="1"/>
    </xf>
    <xf numFmtId="0" fontId="103" fillId="0" borderId="0" xfId="0" applyFont="1" applyAlignment="1" applyProtection="1">
      <alignment/>
      <protection hidden="1"/>
    </xf>
    <xf numFmtId="0" fontId="9" fillId="0" borderId="0" xfId="60" applyFont="1" applyProtection="1">
      <alignment/>
      <protection hidden="1"/>
    </xf>
    <xf numFmtId="4" fontId="9" fillId="0" borderId="0" xfId="62" applyNumberFormat="1" applyFont="1" applyBorder="1" applyAlignment="1" applyProtection="1">
      <alignment horizontal="center" vertical="center"/>
      <protection hidden="1"/>
    </xf>
    <xf numFmtId="0" fontId="144" fillId="0" borderId="0" xfId="0" applyFont="1" applyAlignment="1" applyProtection="1">
      <alignment/>
      <protection hidden="1"/>
    </xf>
    <xf numFmtId="4" fontId="7" fillId="0" borderId="0" xfId="62" applyNumberFormat="1" applyFont="1" applyBorder="1" applyAlignment="1" applyProtection="1">
      <alignment horizontal="center" vertical="center"/>
      <protection hidden="1"/>
    </xf>
    <xf numFmtId="0" fontId="141" fillId="0" borderId="0" xfId="0" applyFont="1" applyAlignment="1" applyProtection="1">
      <alignment horizontal="center"/>
      <protection hidden="1"/>
    </xf>
    <xf numFmtId="0" fontId="144" fillId="0" borderId="0" xfId="0" applyFont="1" applyAlignment="1" applyProtection="1">
      <alignment horizontal="center"/>
      <protection hidden="1"/>
    </xf>
    <xf numFmtId="0" fontId="143" fillId="33" borderId="27" xfId="0" applyFont="1" applyFill="1" applyBorder="1" applyAlignment="1" applyProtection="1">
      <alignment vertical="center" wrapText="1"/>
      <protection locked="0"/>
    </xf>
    <xf numFmtId="0" fontId="142" fillId="33" borderId="28" xfId="0" applyFont="1" applyFill="1" applyBorder="1" applyAlignment="1" applyProtection="1">
      <alignment horizontal="center" vertical="center" wrapText="1"/>
      <protection locked="0"/>
    </xf>
    <xf numFmtId="0" fontId="146" fillId="33" borderId="28" xfId="0" applyFont="1" applyFill="1" applyBorder="1" applyAlignment="1" applyProtection="1">
      <alignment vertical="center" wrapText="1"/>
      <protection locked="0"/>
    </xf>
    <xf numFmtId="0" fontId="143" fillId="33" borderId="28" xfId="0" applyFont="1" applyFill="1" applyBorder="1" applyAlignment="1" applyProtection="1">
      <alignment vertical="center" wrapText="1"/>
      <protection locked="0"/>
    </xf>
    <xf numFmtId="4" fontId="143" fillId="33" borderId="27" xfId="0" applyNumberFormat="1" applyFont="1" applyFill="1" applyBorder="1" applyAlignment="1" applyProtection="1">
      <alignment vertical="center"/>
      <protection locked="0"/>
    </xf>
    <xf numFmtId="4" fontId="143" fillId="33" borderId="28" xfId="0" applyNumberFormat="1" applyFont="1" applyFill="1" applyBorder="1" applyAlignment="1" applyProtection="1">
      <alignment vertical="center"/>
      <protection locked="0"/>
    </xf>
    <xf numFmtId="9" fontId="7" fillId="37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33" borderId="46" xfId="0" applyFont="1" applyFill="1" applyBorder="1" applyAlignment="1" applyProtection="1">
      <alignment horizontal="center" vertical="center"/>
      <protection hidden="1"/>
    </xf>
    <xf numFmtId="0" fontId="10" fillId="33" borderId="47" xfId="0" applyFont="1" applyFill="1" applyBorder="1" applyAlignment="1" applyProtection="1">
      <alignment horizontal="center" vertical="center" wrapText="1"/>
      <protection locked="0"/>
    </xf>
    <xf numFmtId="0" fontId="10" fillId="33" borderId="47" xfId="0" applyFont="1" applyFill="1" applyBorder="1" applyAlignment="1" applyProtection="1">
      <alignment horizontal="center" vertical="center"/>
      <protection hidden="1"/>
    </xf>
    <xf numFmtId="4" fontId="10" fillId="33" borderId="47" xfId="0" applyNumberFormat="1" applyFont="1" applyFill="1" applyBorder="1" applyAlignment="1" applyProtection="1">
      <alignment horizontal="center" vertical="center"/>
      <protection hidden="1"/>
    </xf>
    <xf numFmtId="4" fontId="10" fillId="33" borderId="47" xfId="0" applyNumberFormat="1" applyFont="1" applyFill="1" applyBorder="1" applyAlignment="1" applyProtection="1">
      <alignment horizontal="right" vertical="center"/>
      <protection locked="0"/>
    </xf>
    <xf numFmtId="4" fontId="10" fillId="33" borderId="47" xfId="0" applyNumberFormat="1" applyFont="1" applyFill="1" applyBorder="1" applyAlignment="1" applyProtection="1">
      <alignment horizontal="right" vertical="center"/>
      <protection hidden="1"/>
    </xf>
    <xf numFmtId="4" fontId="10" fillId="33" borderId="48" xfId="0" applyNumberFormat="1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47" fillId="35" borderId="16" xfId="0" applyFont="1" applyFill="1" applyBorder="1" applyAlignment="1" applyProtection="1">
      <alignment horizontal="center" vertical="center" wrapText="1"/>
      <protection hidden="1"/>
    </xf>
    <xf numFmtId="0" fontId="143" fillId="33" borderId="28" xfId="0" applyFont="1" applyFill="1" applyBorder="1" applyAlignment="1" applyProtection="1">
      <alignment horizontal="center" vertical="center" wrapText="1"/>
      <protection locked="0"/>
    </xf>
    <xf numFmtId="0" fontId="12" fillId="35" borderId="53" xfId="0" applyFont="1" applyFill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center" vertical="center"/>
      <protection hidden="1"/>
    </xf>
    <xf numFmtId="0" fontId="143" fillId="39" borderId="16" xfId="0" applyFont="1" applyFill="1" applyBorder="1" applyAlignment="1" applyProtection="1">
      <alignment horizontal="left" vertical="center" wrapText="1"/>
      <protection hidden="1"/>
    </xf>
    <xf numFmtId="0" fontId="143" fillId="39" borderId="27" xfId="0" applyFont="1" applyFill="1" applyBorder="1" applyAlignment="1" applyProtection="1">
      <alignment vertical="center" wrapText="1"/>
      <protection hidden="1"/>
    </xf>
    <xf numFmtId="0" fontId="143" fillId="39" borderId="28" xfId="0" applyFont="1" applyFill="1" applyBorder="1" applyAlignment="1" applyProtection="1">
      <alignment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148" fillId="33" borderId="54" xfId="0" applyFont="1" applyFill="1" applyBorder="1" applyAlignment="1" applyProtection="1">
      <alignment horizontal="center" vertical="center" wrapText="1"/>
      <protection hidden="1"/>
    </xf>
    <xf numFmtId="0" fontId="12" fillId="35" borderId="21" xfId="0" applyFont="1" applyFill="1" applyBorder="1" applyAlignment="1" applyProtection="1">
      <alignment horizontal="center" vertical="center" wrapText="1"/>
      <protection hidden="1"/>
    </xf>
    <xf numFmtId="0" fontId="148" fillId="35" borderId="18" xfId="0" applyFont="1" applyFill="1" applyBorder="1" applyAlignment="1" applyProtection="1">
      <alignment horizontal="center" vertical="center" wrapText="1"/>
      <protection hidden="1"/>
    </xf>
    <xf numFmtId="0" fontId="148" fillId="35" borderId="18" xfId="0" applyFont="1" applyFill="1" applyBorder="1" applyAlignment="1" applyProtection="1">
      <alignment horizontal="center" vertical="center"/>
      <protection hidden="1"/>
    </xf>
    <xf numFmtId="4" fontId="12" fillId="35" borderId="55" xfId="0" applyNumberFormat="1" applyFont="1" applyFill="1" applyBorder="1" applyAlignment="1" applyProtection="1">
      <alignment horizontal="right" vertical="center"/>
      <protection hidden="1"/>
    </xf>
    <xf numFmtId="4" fontId="25" fillId="35" borderId="55" xfId="0" applyNumberFormat="1" applyFont="1" applyFill="1" applyBorder="1" applyAlignment="1" applyProtection="1">
      <alignment horizontal="right" vertical="center"/>
      <protection hidden="1"/>
    </xf>
    <xf numFmtId="0" fontId="149" fillId="33" borderId="28" xfId="0" applyFont="1" applyFill="1" applyBorder="1" applyAlignment="1" applyProtection="1">
      <alignment horizontal="center" vertical="center" wrapText="1"/>
      <protection hidden="1"/>
    </xf>
    <xf numFmtId="4" fontId="10" fillId="33" borderId="56" xfId="0" applyNumberFormat="1" applyFont="1" applyFill="1" applyBorder="1" applyAlignment="1" applyProtection="1">
      <alignment horizontal="center" vertical="center"/>
      <protection hidden="1"/>
    </xf>
    <xf numFmtId="4" fontId="10" fillId="33" borderId="57" xfId="0" applyNumberFormat="1" applyFont="1" applyFill="1" applyBorder="1" applyAlignment="1" applyProtection="1">
      <alignment horizontal="center" vertical="center"/>
      <protection hidden="1"/>
    </xf>
    <xf numFmtId="4" fontId="10" fillId="33" borderId="16" xfId="0" applyNumberFormat="1" applyFont="1" applyFill="1" applyBorder="1" applyAlignment="1" applyProtection="1">
      <alignment horizontal="right" vertical="center"/>
      <protection hidden="1"/>
    </xf>
    <xf numFmtId="4" fontId="30" fillId="0" borderId="0" xfId="0" applyNumberFormat="1" applyFont="1" applyAlignment="1" applyProtection="1">
      <alignment/>
      <protection hidden="1"/>
    </xf>
    <xf numFmtId="0" fontId="10" fillId="33" borderId="58" xfId="0" applyFont="1" applyFill="1" applyBorder="1" applyAlignment="1" applyProtection="1">
      <alignment horizontal="center" vertical="center" wrapText="1"/>
      <protection hidden="1"/>
    </xf>
    <xf numFmtId="0" fontId="150" fillId="33" borderId="16" xfId="0" applyFont="1" applyFill="1" applyBorder="1" applyAlignment="1" applyProtection="1">
      <alignment horizontal="center" vertical="center" wrapText="1"/>
      <protection locked="0"/>
    </xf>
    <xf numFmtId="3" fontId="150" fillId="33" borderId="16" xfId="0" applyNumberFormat="1" applyFont="1" applyFill="1" applyBorder="1" applyAlignment="1" applyProtection="1">
      <alignment horizontal="center" vertical="center"/>
      <protection hidden="1"/>
    </xf>
    <xf numFmtId="4" fontId="150" fillId="33" borderId="16" xfId="0" applyNumberFormat="1" applyFont="1" applyFill="1" applyBorder="1" applyAlignment="1" applyProtection="1">
      <alignment horizontal="center" vertical="center"/>
      <protection hidden="1"/>
    </xf>
    <xf numFmtId="3" fontId="10" fillId="33" borderId="16" xfId="0" applyNumberFormat="1" applyFont="1" applyFill="1" applyBorder="1" applyAlignment="1" applyProtection="1">
      <alignment horizontal="center" vertical="center"/>
      <protection hidden="1"/>
    </xf>
    <xf numFmtId="4" fontId="10" fillId="33" borderId="58" xfId="0" applyNumberFormat="1" applyFont="1" applyFill="1" applyBorder="1" applyAlignment="1" applyProtection="1">
      <alignment horizontal="right" vertical="center" wrapText="1"/>
      <protection hidden="1"/>
    </xf>
    <xf numFmtId="4" fontId="10" fillId="33" borderId="58" xfId="0" applyNumberFormat="1" applyFont="1" applyFill="1" applyBorder="1" applyAlignment="1" applyProtection="1">
      <alignment horizontal="right" vertical="center"/>
      <protection hidden="1"/>
    </xf>
    <xf numFmtId="0" fontId="143" fillId="33" borderId="27" xfId="0" applyFont="1" applyFill="1" applyBorder="1" applyAlignment="1" applyProtection="1">
      <alignment vertical="center" wrapText="1"/>
      <protection hidden="1"/>
    </xf>
    <xf numFmtId="0" fontId="143" fillId="33" borderId="28" xfId="0" applyFont="1" applyFill="1" applyBorder="1" applyAlignment="1" applyProtection="1">
      <alignment vertical="center" wrapText="1"/>
      <protection hidden="1"/>
    </xf>
    <xf numFmtId="4" fontId="151" fillId="33" borderId="0" xfId="62" applyNumberFormat="1" applyFont="1" applyFill="1" applyBorder="1" applyAlignment="1" applyProtection="1">
      <alignment vertical="center"/>
      <protection hidden="1"/>
    </xf>
    <xf numFmtId="3" fontId="137" fillId="33" borderId="59" xfId="62" applyNumberFormat="1" applyFont="1" applyFill="1" applyBorder="1" applyAlignment="1" applyProtection="1">
      <alignment horizontal="center" vertical="center"/>
      <protection locked="0"/>
    </xf>
    <xf numFmtId="4" fontId="137" fillId="33" borderId="0" xfId="62" applyNumberFormat="1" applyFont="1" applyFill="1" applyBorder="1" applyAlignment="1" applyProtection="1">
      <alignment vertical="top"/>
      <protection hidden="1"/>
    </xf>
    <xf numFmtId="4" fontId="151" fillId="33" borderId="0" xfId="62" applyNumberFormat="1" applyFont="1" applyFill="1" applyBorder="1" applyAlignment="1" applyProtection="1">
      <alignment vertical="center" wrapText="1"/>
      <protection hidden="1"/>
    </xf>
    <xf numFmtId="3" fontId="137" fillId="33" borderId="60" xfId="62" applyNumberFormat="1" applyFont="1" applyFill="1" applyBorder="1" applyAlignment="1" applyProtection="1">
      <alignment horizontal="center" vertical="center"/>
      <protection hidden="1"/>
    </xf>
    <xf numFmtId="4" fontId="138" fillId="33" borderId="60" xfId="62" applyNumberFormat="1" applyFont="1" applyFill="1" applyBorder="1" applyAlignment="1" applyProtection="1">
      <alignment vertical="center"/>
      <protection hidden="1"/>
    </xf>
    <xf numFmtId="0" fontId="139" fillId="33" borderId="60" xfId="0" applyFont="1" applyFill="1" applyBorder="1" applyAlignment="1" applyProtection="1">
      <alignment/>
      <protection hidden="1"/>
    </xf>
    <xf numFmtId="0" fontId="31" fillId="33" borderId="61" xfId="0" applyFont="1" applyFill="1" applyBorder="1" applyAlignment="1" applyProtection="1">
      <alignment/>
      <protection hidden="1"/>
    </xf>
    <xf numFmtId="0" fontId="152" fillId="33" borderId="59" xfId="0" applyFont="1" applyFill="1" applyBorder="1" applyAlignment="1" applyProtection="1">
      <alignment horizontal="center"/>
      <protection hidden="1"/>
    </xf>
    <xf numFmtId="0" fontId="35" fillId="33" borderId="61" xfId="0" applyFont="1" applyFill="1" applyBorder="1" applyAlignment="1" applyProtection="1">
      <alignment/>
      <protection hidden="1"/>
    </xf>
    <xf numFmtId="0" fontId="153" fillId="33" borderId="62" xfId="0" applyFont="1" applyFill="1" applyBorder="1" applyAlignment="1" applyProtection="1">
      <alignment horizontal="center" vertical="center"/>
      <protection locked="0"/>
    </xf>
    <xf numFmtId="0" fontId="153" fillId="33" borderId="0" xfId="0" applyFont="1" applyFill="1" applyBorder="1" applyAlignment="1" applyProtection="1">
      <alignment/>
      <protection hidden="1"/>
    </xf>
    <xf numFmtId="0" fontId="152" fillId="33" borderId="60" xfId="0" applyFont="1" applyFill="1" applyBorder="1" applyAlignment="1" applyProtection="1">
      <alignment horizontal="center"/>
      <protection hidden="1"/>
    </xf>
    <xf numFmtId="0" fontId="0" fillId="33" borderId="6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6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31" fillId="33" borderId="13" xfId="0" applyFont="1" applyFill="1" applyBorder="1" applyAlignment="1" applyProtection="1">
      <alignment/>
      <protection hidden="1"/>
    </xf>
    <xf numFmtId="0" fontId="140" fillId="33" borderId="13" xfId="0" applyFont="1" applyFill="1" applyBorder="1" applyAlignment="1" applyProtection="1">
      <alignment/>
      <protection hidden="1"/>
    </xf>
    <xf numFmtId="0" fontId="139" fillId="33" borderId="13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14" fontId="141" fillId="0" borderId="16" xfId="0" applyNumberFormat="1" applyFont="1" applyFill="1" applyBorder="1" applyAlignment="1" applyProtection="1">
      <alignment/>
      <protection locked="0"/>
    </xf>
    <xf numFmtId="0" fontId="154" fillId="33" borderId="59" xfId="0" applyFont="1" applyFill="1" applyBorder="1" applyAlignment="1">
      <alignment horizontal="center" vertical="center" wrapText="1"/>
    </xf>
    <xf numFmtId="0" fontId="155" fillId="33" borderId="62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16" xfId="0" applyBorder="1" applyAlignment="1">
      <alignment/>
    </xf>
    <xf numFmtId="0" fontId="155" fillId="33" borderId="59" xfId="0" applyFont="1" applyFill="1" applyBorder="1" applyAlignment="1">
      <alignment horizontal="center" vertical="center" wrapText="1"/>
    </xf>
    <xf numFmtId="0" fontId="155" fillId="33" borderId="59" xfId="0" applyFont="1" applyFill="1" applyBorder="1" applyAlignment="1">
      <alignment horizontal="center" vertical="center"/>
    </xf>
    <xf numFmtId="0" fontId="156" fillId="33" borderId="59" xfId="0" applyFont="1" applyFill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/>
      <protection hidden="1"/>
    </xf>
    <xf numFmtId="4" fontId="136" fillId="0" borderId="0" xfId="62" applyNumberFormat="1" applyFont="1" applyFill="1" applyBorder="1" applyAlignment="1" applyProtection="1">
      <alignment vertical="center"/>
      <protection hidden="1"/>
    </xf>
    <xf numFmtId="4" fontId="151" fillId="0" borderId="0" xfId="62" applyNumberFormat="1" applyFont="1" applyFill="1" applyBorder="1" applyAlignment="1" applyProtection="1">
      <alignment vertical="center"/>
      <protection hidden="1"/>
    </xf>
    <xf numFmtId="3" fontId="157" fillId="0" borderId="0" xfId="62" applyNumberFormat="1" applyFont="1" applyFill="1" applyBorder="1" applyAlignment="1" applyProtection="1">
      <alignment vertical="center"/>
      <protection locked="0"/>
    </xf>
    <xf numFmtId="0" fontId="151" fillId="0" borderId="61" xfId="0" applyFont="1" applyFill="1" applyBorder="1" applyAlignment="1" applyProtection="1">
      <alignment horizontal="left" vertical="center"/>
      <protection locked="0"/>
    </xf>
    <xf numFmtId="0" fontId="151" fillId="0" borderId="0" xfId="0" applyFont="1" applyFill="1" applyBorder="1" applyAlignment="1" applyProtection="1">
      <alignment horizontal="left" vertical="center"/>
      <protection locked="0"/>
    </xf>
    <xf numFmtId="0" fontId="153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153" fillId="0" borderId="0" xfId="0" applyFont="1" applyFill="1" applyBorder="1" applyAlignment="1" applyProtection="1">
      <alignment/>
      <protection hidden="1"/>
    </xf>
    <xf numFmtId="0" fontId="153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18" fillId="33" borderId="65" xfId="0" applyFont="1" applyFill="1" applyBorder="1" applyAlignment="1" applyProtection="1">
      <alignment horizontal="center" vertical="center"/>
      <protection hidden="1"/>
    </xf>
    <xf numFmtId="0" fontId="35" fillId="33" borderId="16" xfId="0" applyFont="1" applyFill="1" applyBorder="1" applyAlignment="1" applyProtection="1">
      <alignment horizontal="center" vertical="center"/>
      <protection hidden="1"/>
    </xf>
    <xf numFmtId="0" fontId="10" fillId="33" borderId="28" xfId="0" applyFont="1" applyFill="1" applyBorder="1" applyAlignment="1" applyProtection="1">
      <alignment vertical="center" wrapText="1"/>
      <protection hidden="1"/>
    </xf>
    <xf numFmtId="0" fontId="10" fillId="33" borderId="19" xfId="0" applyFont="1" applyFill="1" applyBorder="1" applyAlignment="1" applyProtection="1">
      <alignment vertical="center" wrapText="1"/>
      <protection hidden="1"/>
    </xf>
    <xf numFmtId="0" fontId="10" fillId="33" borderId="17" xfId="0" applyFont="1" applyFill="1" applyBorder="1" applyAlignment="1" applyProtection="1">
      <alignment vertical="center" wrapText="1"/>
      <protection hidden="1"/>
    </xf>
    <xf numFmtId="0" fontId="10" fillId="33" borderId="57" xfId="0" applyFont="1" applyFill="1" applyBorder="1" applyAlignment="1" applyProtection="1">
      <alignment horizontal="center" vertical="center"/>
      <protection hidden="1"/>
    </xf>
    <xf numFmtId="4" fontId="10" fillId="33" borderId="66" xfId="0" applyNumberFormat="1" applyFont="1" applyFill="1" applyBorder="1" applyAlignment="1" applyProtection="1">
      <alignment horizontal="right" vertical="center"/>
      <protection hidden="1"/>
    </xf>
    <xf numFmtId="4" fontId="24" fillId="35" borderId="0" xfId="0" applyNumberFormat="1" applyFont="1" applyFill="1" applyBorder="1" applyAlignment="1" applyProtection="1">
      <alignment horizontal="center" vertical="center"/>
      <protection hidden="1"/>
    </xf>
    <xf numFmtId="4" fontId="13" fillId="35" borderId="0" xfId="0" applyNumberFormat="1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vertical="center" wrapText="1"/>
      <protection hidden="1"/>
    </xf>
    <xf numFmtId="0" fontId="76" fillId="33" borderId="19" xfId="0" applyFont="1" applyFill="1" applyBorder="1" applyAlignment="1" applyProtection="1">
      <alignment horizontal="center" vertical="center" wrapText="1"/>
      <protection hidden="1"/>
    </xf>
    <xf numFmtId="4" fontId="10" fillId="33" borderId="67" xfId="0" applyNumberFormat="1" applyFont="1" applyFill="1" applyBorder="1" applyAlignment="1" applyProtection="1">
      <alignment horizontal="right" vertical="center"/>
      <protection hidden="1"/>
    </xf>
    <xf numFmtId="4" fontId="10" fillId="33" borderId="28" xfId="0" applyNumberFormat="1" applyFont="1" applyFill="1" applyBorder="1" applyAlignment="1" applyProtection="1">
      <alignment horizontal="right" vertical="center"/>
      <protection hidden="1"/>
    </xf>
    <xf numFmtId="4" fontId="10" fillId="33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16" xfId="0" applyNumberFormat="1" applyFont="1" applyFill="1" applyBorder="1" applyAlignment="1" applyProtection="1">
      <alignment horizontal="center" vertical="center"/>
      <protection hidden="1"/>
    </xf>
    <xf numFmtId="4" fontId="10" fillId="0" borderId="58" xfId="0" applyNumberFormat="1" applyFont="1" applyFill="1" applyBorder="1" applyAlignment="1" applyProtection="1">
      <alignment horizontal="center" vertical="center"/>
      <protection hidden="1"/>
    </xf>
    <xf numFmtId="4" fontId="142" fillId="38" borderId="28" xfId="0" applyNumberFormat="1" applyFont="1" applyFill="1" applyBorder="1" applyAlignment="1" applyProtection="1">
      <alignment horizontal="center" vertical="center"/>
      <protection hidden="1"/>
    </xf>
    <xf numFmtId="0" fontId="35" fillId="33" borderId="28" xfId="0" applyFont="1" applyFill="1" applyBorder="1" applyAlignment="1" applyProtection="1">
      <alignment vertical="center" wrapText="1"/>
      <protection hidden="1"/>
    </xf>
    <xf numFmtId="0" fontId="9" fillId="33" borderId="16" xfId="0" applyFont="1" applyFill="1" applyBorder="1" applyAlignment="1" applyProtection="1">
      <alignment horizontal="left" vertical="center" wrapText="1"/>
      <protection hidden="1"/>
    </xf>
    <xf numFmtId="0" fontId="143" fillId="33" borderId="57" xfId="0" applyFont="1" applyFill="1" applyBorder="1" applyAlignment="1" applyProtection="1">
      <alignment vertical="center" wrapText="1"/>
      <protection hidden="1"/>
    </xf>
    <xf numFmtId="0" fontId="9" fillId="33" borderId="28" xfId="0" applyFont="1" applyFill="1" applyBorder="1" applyAlignment="1" applyProtection="1">
      <alignment vertical="center" wrapText="1"/>
      <protection hidden="1"/>
    </xf>
    <xf numFmtId="0" fontId="52" fillId="34" borderId="21" xfId="0" applyFont="1" applyFill="1" applyBorder="1" applyAlignment="1" applyProtection="1">
      <alignment horizontal="left" vertical="center"/>
      <protection hidden="1"/>
    </xf>
    <xf numFmtId="0" fontId="10" fillId="33" borderId="39" xfId="0" applyFont="1" applyFill="1" applyBorder="1" applyAlignment="1" applyProtection="1">
      <alignment horizontal="left" vertical="center" wrapText="1"/>
      <protection hidden="1"/>
    </xf>
    <xf numFmtId="0" fontId="10" fillId="33" borderId="16" xfId="0" applyFont="1" applyFill="1" applyBorder="1" applyAlignment="1" applyProtection="1">
      <alignment horizontal="left" vertical="center" wrapText="1"/>
      <protection hidden="1"/>
    </xf>
    <xf numFmtId="0" fontId="10" fillId="33" borderId="31" xfId="0" applyFont="1" applyFill="1" applyBorder="1" applyAlignment="1" applyProtection="1">
      <alignment horizontal="left" vertical="center" wrapText="1"/>
      <protection hidden="1"/>
    </xf>
    <xf numFmtId="0" fontId="10" fillId="33" borderId="47" xfId="0" applyFont="1" applyFill="1" applyBorder="1" applyAlignment="1" applyProtection="1">
      <alignment horizontal="left" vertical="center" wrapText="1"/>
      <protection hidden="1"/>
    </xf>
    <xf numFmtId="0" fontId="10" fillId="33" borderId="27" xfId="0" applyFont="1" applyFill="1" applyBorder="1" applyAlignment="1" applyProtection="1">
      <alignment horizontal="left" vertical="center" wrapText="1"/>
      <protection hidden="1"/>
    </xf>
    <xf numFmtId="0" fontId="10" fillId="33" borderId="28" xfId="0" applyFont="1" applyFill="1" applyBorder="1" applyAlignment="1" applyProtection="1">
      <alignment horizontal="left" vertical="center" wrapText="1"/>
      <protection hidden="1"/>
    </xf>
    <xf numFmtId="0" fontId="10" fillId="33" borderId="19" xfId="0" applyFont="1" applyFill="1" applyBorder="1" applyAlignment="1" applyProtection="1">
      <alignment horizontal="left" vertical="center" wrapText="1"/>
      <protection hidden="1"/>
    </xf>
    <xf numFmtId="0" fontId="10" fillId="33" borderId="27" xfId="0" applyFont="1" applyFill="1" applyBorder="1" applyAlignment="1" applyProtection="1">
      <alignment vertical="center" wrapText="1"/>
      <protection hidden="1"/>
    </xf>
    <xf numFmtId="4" fontId="10" fillId="33" borderId="58" xfId="0" applyNumberFormat="1" applyFont="1" applyFill="1" applyBorder="1" applyAlignment="1" applyProtection="1">
      <alignment horizontal="center" vertical="center"/>
      <protection hidden="1"/>
    </xf>
    <xf numFmtId="0" fontId="13" fillId="35" borderId="68" xfId="0" applyFont="1" applyFill="1" applyBorder="1" applyAlignment="1" applyProtection="1">
      <alignment horizontal="center" vertical="top"/>
      <protection hidden="1"/>
    </xf>
    <xf numFmtId="4" fontId="13" fillId="35" borderId="68" xfId="0" applyNumberFormat="1" applyFont="1" applyFill="1" applyBorder="1" applyAlignment="1" applyProtection="1">
      <alignment horizontal="center" vertical="center"/>
      <protection hidden="1"/>
    </xf>
    <xf numFmtId="4" fontId="13" fillId="35" borderId="69" xfId="0" applyNumberFormat="1" applyFont="1" applyFill="1" applyBorder="1" applyAlignment="1" applyProtection="1">
      <alignment horizontal="right" vertical="center"/>
      <protection hidden="1"/>
    </xf>
    <xf numFmtId="0" fontId="18" fillId="33" borderId="17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left" vertical="center" wrapText="1"/>
      <protection hidden="1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4" fontId="10" fillId="33" borderId="17" xfId="0" applyNumberFormat="1" applyFont="1" applyFill="1" applyBorder="1" applyAlignment="1" applyProtection="1">
      <alignment horizontal="right" vertical="center"/>
      <protection locked="0"/>
    </xf>
    <xf numFmtId="4" fontId="10" fillId="33" borderId="17" xfId="0" applyNumberFormat="1" applyFont="1" applyFill="1" applyBorder="1" applyAlignment="1" applyProtection="1">
      <alignment horizontal="right" vertical="center"/>
      <protection hidden="1"/>
    </xf>
    <xf numFmtId="0" fontId="10" fillId="33" borderId="31" xfId="0" applyFont="1" applyFill="1" applyBorder="1" applyAlignment="1" applyProtection="1">
      <alignment vertical="center" wrapText="1"/>
      <protection hidden="1"/>
    </xf>
    <xf numFmtId="0" fontId="150" fillId="33" borderId="16" xfId="0" applyFont="1" applyFill="1" applyBorder="1" applyAlignment="1" applyProtection="1">
      <alignment horizontal="left" vertic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4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20" xfId="0" applyFont="1" applyFill="1" applyBorder="1" applyAlignment="1" applyProtection="1">
      <alignment horizontal="center" vertical="center"/>
      <protection hidden="1"/>
    </xf>
    <xf numFmtId="0" fontId="45" fillId="38" borderId="28" xfId="0" applyFont="1" applyFill="1" applyBorder="1" applyAlignment="1" applyProtection="1">
      <alignment horizontal="center" vertical="center" wrapText="1"/>
      <protection hidden="1"/>
    </xf>
    <xf numFmtId="9" fontId="44" fillId="38" borderId="28" xfId="0" applyNumberFormat="1" applyFont="1" applyFill="1" applyBorder="1" applyAlignment="1" applyProtection="1">
      <alignment horizontal="center" vertical="center"/>
      <protection hidden="1"/>
    </xf>
    <xf numFmtId="9" fontId="44" fillId="33" borderId="28" xfId="0" applyNumberFormat="1" applyFont="1" applyFill="1" applyBorder="1" applyAlignment="1" applyProtection="1">
      <alignment horizontal="center" vertical="center"/>
      <protection hidden="1"/>
    </xf>
    <xf numFmtId="4" fontId="44" fillId="33" borderId="19" xfId="62" applyNumberFormat="1" applyFont="1" applyFill="1" applyBorder="1" applyAlignment="1" applyProtection="1">
      <alignment horizontal="center" vertical="center" wrapText="1"/>
      <protection hidden="1"/>
    </xf>
    <xf numFmtId="0" fontId="45" fillId="38" borderId="47" xfId="0" applyFont="1" applyFill="1" applyBorder="1" applyAlignment="1" applyProtection="1">
      <alignment horizontal="center" vertical="center" wrapText="1"/>
      <protection hidden="1"/>
    </xf>
    <xf numFmtId="0" fontId="36" fillId="33" borderId="0" xfId="0" applyFont="1" applyFill="1" applyBorder="1" applyAlignment="1" applyProtection="1">
      <alignment horizontal="left" vertical="center"/>
      <protection hidden="1"/>
    </xf>
    <xf numFmtId="0" fontId="134" fillId="33" borderId="61" xfId="0" applyFont="1" applyFill="1" applyBorder="1" applyAlignment="1" applyProtection="1">
      <alignment horizontal="left" vertical="center"/>
      <protection hidden="1"/>
    </xf>
    <xf numFmtId="0" fontId="134" fillId="33" borderId="0" xfId="0" applyFont="1" applyFill="1" applyBorder="1" applyAlignment="1" applyProtection="1">
      <alignment horizontal="left" vertical="center"/>
      <protection hidden="1"/>
    </xf>
    <xf numFmtId="0" fontId="140" fillId="33" borderId="0" xfId="0" applyFont="1" applyFill="1" applyBorder="1" applyAlignment="1" applyProtection="1">
      <alignment horizontal="left"/>
      <protection hidden="1"/>
    </xf>
    <xf numFmtId="0" fontId="37" fillId="33" borderId="0" xfId="0" applyFont="1" applyFill="1" applyBorder="1" applyAlignment="1" applyProtection="1">
      <alignment horizontal="left"/>
      <protection hidden="1"/>
    </xf>
    <xf numFmtId="0" fontId="7" fillId="33" borderId="61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14" fillId="35" borderId="68" xfId="0" applyFont="1" applyFill="1" applyBorder="1" applyAlignment="1" applyProtection="1">
      <alignment horizontal="center" vertical="center" wrapText="1"/>
      <protection hidden="1"/>
    </xf>
    <xf numFmtId="0" fontId="10" fillId="39" borderId="58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9" borderId="16" xfId="0" applyFont="1" applyFill="1" applyBorder="1" applyAlignment="1" applyProtection="1">
      <alignment horizontal="center" vertical="center" wrapText="1"/>
      <protection hidden="1"/>
    </xf>
    <xf numFmtId="0" fontId="10" fillId="39" borderId="28" xfId="0" applyFont="1" applyFill="1" applyBorder="1" applyAlignment="1" applyProtection="1">
      <alignment horizontal="center" vertical="center" wrapText="1"/>
      <protection hidden="1"/>
    </xf>
    <xf numFmtId="0" fontId="10" fillId="39" borderId="49" xfId="0" applyFont="1" applyFill="1" applyBorder="1" applyAlignment="1" applyProtection="1">
      <alignment horizontal="center" vertical="center" wrapText="1"/>
      <protection hidden="1"/>
    </xf>
    <xf numFmtId="0" fontId="10" fillId="33" borderId="70" xfId="0" applyFont="1" applyFill="1" applyBorder="1" applyAlignment="1" applyProtection="1">
      <alignment horizontal="center" vertical="center" wrapText="1"/>
      <protection hidden="1"/>
    </xf>
    <xf numFmtId="0" fontId="150" fillId="39" borderId="16" xfId="0" applyFont="1" applyFill="1" applyBorder="1" applyAlignment="1" applyProtection="1">
      <alignment horizontal="center" vertical="center" wrapText="1"/>
      <protection hidden="1"/>
    </xf>
    <xf numFmtId="0" fontId="150" fillId="39" borderId="0" xfId="0" applyFont="1" applyFill="1" applyBorder="1" applyAlignment="1" applyProtection="1">
      <alignment horizontal="center" vertical="center" wrapText="1"/>
      <protection hidden="1"/>
    </xf>
    <xf numFmtId="0" fontId="64" fillId="33" borderId="28" xfId="0" applyFont="1" applyFill="1" applyBorder="1" applyAlignment="1" applyProtection="1">
      <alignment horizontal="center" vertical="center" wrapText="1"/>
      <protection hidden="1"/>
    </xf>
    <xf numFmtId="0" fontId="64" fillId="39" borderId="28" xfId="0" applyFont="1" applyFill="1" applyBorder="1" applyAlignment="1" applyProtection="1">
      <alignment horizontal="center" vertical="center" wrapText="1"/>
      <protection hidden="1"/>
    </xf>
    <xf numFmtId="0" fontId="10" fillId="33" borderId="49" xfId="0" applyFont="1" applyFill="1" applyBorder="1" applyAlignment="1" applyProtection="1">
      <alignment horizontal="center" vertical="center" wrapText="1"/>
      <protection hidden="1"/>
    </xf>
    <xf numFmtId="0" fontId="66" fillId="33" borderId="16" xfId="0" applyFont="1" applyFill="1" applyBorder="1" applyAlignment="1" applyProtection="1">
      <alignment horizontal="center" vertical="center" wrapText="1"/>
      <protection hidden="1"/>
    </xf>
    <xf numFmtId="0" fontId="10" fillId="39" borderId="0" xfId="0" applyFont="1" applyFill="1" applyBorder="1" applyAlignment="1" applyProtection="1">
      <alignment horizontal="center" vertical="center" wrapText="1"/>
      <protection hidden="1"/>
    </xf>
    <xf numFmtId="0" fontId="64" fillId="39" borderId="19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4" fontId="10" fillId="33" borderId="58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71" xfId="0" applyNumberFormat="1" applyFont="1" applyFill="1" applyBorder="1" applyAlignment="1" applyProtection="1">
      <alignment horizontal="center" vertical="center"/>
      <protection hidden="1"/>
    </xf>
    <xf numFmtId="4" fontId="10" fillId="33" borderId="65" xfId="0" applyNumberFormat="1" applyFont="1" applyFill="1" applyBorder="1" applyAlignment="1" applyProtection="1">
      <alignment horizontal="center" vertical="center"/>
      <protection hidden="1"/>
    </xf>
    <xf numFmtId="4" fontId="10" fillId="33" borderId="72" xfId="0" applyNumberFormat="1" applyFont="1" applyFill="1" applyBorder="1" applyAlignment="1" applyProtection="1">
      <alignment horizontal="center" vertical="center"/>
      <protection hidden="1"/>
    </xf>
    <xf numFmtId="4" fontId="10" fillId="33" borderId="39" xfId="0" applyNumberFormat="1" applyFont="1" applyFill="1" applyBorder="1" applyAlignment="1" applyProtection="1">
      <alignment horizontal="right" vertical="center"/>
      <protection hidden="1"/>
    </xf>
    <xf numFmtId="4" fontId="10" fillId="33" borderId="64" xfId="0" applyNumberFormat="1" applyFont="1" applyFill="1" applyBorder="1" applyAlignment="1" applyProtection="1">
      <alignment horizontal="right" vertical="center"/>
      <protection hidden="1"/>
    </xf>
    <xf numFmtId="4" fontId="10" fillId="33" borderId="73" xfId="0" applyNumberFormat="1" applyFont="1" applyFill="1" applyBorder="1" applyAlignment="1" applyProtection="1">
      <alignment horizontal="right" vertical="center"/>
      <protection hidden="1"/>
    </xf>
    <xf numFmtId="4" fontId="10" fillId="35" borderId="74" xfId="0" applyNumberFormat="1" applyFont="1" applyFill="1" applyBorder="1" applyAlignment="1" applyProtection="1">
      <alignment horizontal="right" vertical="center"/>
      <protection hidden="1"/>
    </xf>
    <xf numFmtId="4" fontId="10" fillId="35" borderId="75" xfId="0" applyNumberFormat="1" applyFont="1" applyFill="1" applyBorder="1" applyAlignment="1" applyProtection="1">
      <alignment horizontal="right" vertical="center"/>
      <protection hidden="1"/>
    </xf>
    <xf numFmtId="0" fontId="10" fillId="39" borderId="31" xfId="0" applyFont="1" applyFill="1" applyBorder="1" applyAlignment="1" applyProtection="1">
      <alignment horizontal="center" vertical="center" wrapText="1"/>
      <protection hidden="1"/>
    </xf>
    <xf numFmtId="0" fontId="10" fillId="39" borderId="17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9" borderId="47" xfId="0" applyFont="1" applyFill="1" applyBorder="1" applyAlignment="1" applyProtection="1">
      <alignment horizontal="center" vertical="center" wrapText="1"/>
      <protection hidden="1"/>
    </xf>
    <xf numFmtId="0" fontId="10" fillId="39" borderId="27" xfId="0" applyFont="1" applyFill="1" applyBorder="1" applyAlignment="1" applyProtection="1">
      <alignment horizontal="center" vertical="center" wrapText="1"/>
      <protection hidden="1"/>
    </xf>
    <xf numFmtId="0" fontId="10" fillId="39" borderId="19" xfId="0" applyFont="1" applyFill="1" applyBorder="1" applyAlignment="1" applyProtection="1">
      <alignment horizontal="center" vertical="center" wrapText="1"/>
      <protection hidden="1"/>
    </xf>
    <xf numFmtId="0" fontId="26" fillId="0" borderId="0" xfId="62" applyFont="1" applyFill="1" applyBorder="1" applyAlignment="1" applyProtection="1">
      <alignment horizontal="right" vertical="center"/>
      <protection hidden="1"/>
    </xf>
    <xf numFmtId="4" fontId="26" fillId="0" borderId="0" xfId="62" applyNumberFormat="1" applyFont="1" applyFill="1" applyBorder="1" applyAlignment="1" applyProtection="1">
      <alignment horizontal="righ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/>
      <protection hidden="1"/>
    </xf>
    <xf numFmtId="0" fontId="47" fillId="0" borderId="0" xfId="62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62" applyFont="1" applyBorder="1" applyAlignment="1" applyProtection="1">
      <alignment horizontal="center" vertical="center"/>
      <protection hidden="1"/>
    </xf>
    <xf numFmtId="0" fontId="142" fillId="33" borderId="28" xfId="0" applyFont="1" applyFill="1" applyBorder="1" applyAlignment="1" applyProtection="1">
      <alignment horizontal="center" vertical="center" wrapText="1"/>
      <protection hidden="1"/>
    </xf>
    <xf numFmtId="0" fontId="142" fillId="39" borderId="28" xfId="0" applyFont="1" applyFill="1" applyBorder="1" applyAlignment="1" applyProtection="1">
      <alignment horizontal="center" vertical="center" wrapText="1"/>
      <protection hidden="1"/>
    </xf>
    <xf numFmtId="0" fontId="146" fillId="39" borderId="28" xfId="0" applyFont="1" applyFill="1" applyBorder="1" applyAlignment="1" applyProtection="1">
      <alignment vertical="center" wrapText="1"/>
      <protection hidden="1"/>
    </xf>
    <xf numFmtId="0" fontId="142" fillId="39" borderId="27" xfId="0" applyFont="1" applyFill="1" applyBorder="1" applyAlignment="1" applyProtection="1">
      <alignment horizontal="center" vertical="center" wrapText="1"/>
      <protection hidden="1"/>
    </xf>
    <xf numFmtId="0" fontId="142" fillId="39" borderId="49" xfId="0" applyFont="1" applyFill="1" applyBorder="1" applyAlignment="1" applyProtection="1">
      <alignment horizontal="center" vertical="center" wrapText="1"/>
      <protection hidden="1"/>
    </xf>
    <xf numFmtId="0" fontId="13" fillId="0" borderId="0" xfId="62" applyFont="1" applyFill="1" applyBorder="1" applyAlignment="1" applyProtection="1">
      <alignment horizontal="center" vertical="center"/>
      <protection hidden="1"/>
    </xf>
    <xf numFmtId="0" fontId="13" fillId="0" borderId="0" xfId="62" applyFont="1" applyFill="1" applyBorder="1" applyAlignment="1" applyProtection="1">
      <alignment horizontal="right" vertical="center"/>
      <protection hidden="1"/>
    </xf>
    <xf numFmtId="0" fontId="23" fillId="0" borderId="0" xfId="62" applyFont="1" applyFill="1" applyBorder="1" applyAlignment="1" applyProtection="1">
      <alignment horizontal="center" vertical="center"/>
      <protection hidden="1"/>
    </xf>
    <xf numFmtId="0" fontId="23" fillId="0" borderId="0" xfId="62" applyFont="1" applyFill="1" applyBorder="1" applyAlignment="1" applyProtection="1">
      <alignment horizontal="right" vertical="center"/>
      <protection hidden="1"/>
    </xf>
    <xf numFmtId="4" fontId="23" fillId="0" borderId="0" xfId="62" applyNumberFormat="1" applyFont="1" applyFill="1" applyBorder="1" applyAlignment="1" applyProtection="1">
      <alignment horizontal="right" vertical="center"/>
      <protection hidden="1"/>
    </xf>
    <xf numFmtId="0" fontId="10" fillId="0" borderId="0" xfId="62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62" applyFont="1" applyBorder="1" applyAlignment="1" applyProtection="1">
      <alignment horizontal="center" vertical="center"/>
      <protection hidden="1"/>
    </xf>
    <xf numFmtId="0" fontId="9" fillId="0" borderId="0" xfId="62" applyFont="1" applyFill="1" applyBorder="1" applyAlignment="1" applyProtection="1">
      <alignment vertical="center"/>
      <protection hidden="1"/>
    </xf>
    <xf numFmtId="0" fontId="9" fillId="0" borderId="0" xfId="62" applyFont="1" applyBorder="1" applyAlignment="1" applyProtection="1">
      <alignment vertical="center"/>
      <protection hidden="1"/>
    </xf>
    <xf numFmtId="0" fontId="143" fillId="33" borderId="16" xfId="0" applyFont="1" applyFill="1" applyBorder="1" applyAlignment="1" applyProtection="1">
      <alignment horizontal="left" vertical="center" wrapText="1"/>
      <protection locked="0"/>
    </xf>
    <xf numFmtId="0" fontId="153" fillId="33" borderId="0" xfId="0" applyFont="1" applyFill="1" applyBorder="1" applyAlignment="1" applyProtection="1">
      <alignment horizontal="right" vertical="center"/>
      <protection hidden="1"/>
    </xf>
    <xf numFmtId="0" fontId="153" fillId="33" borderId="60" xfId="0" applyFont="1" applyFill="1" applyBorder="1" applyAlignment="1" applyProtection="1">
      <alignment horizontal="right" vertical="center"/>
      <protection hidden="1"/>
    </xf>
    <xf numFmtId="0" fontId="158" fillId="33" borderId="61" xfId="0" applyFont="1" applyFill="1" applyBorder="1" applyAlignment="1" applyProtection="1">
      <alignment horizontal="right" vertical="center" wrapText="1"/>
      <protection hidden="1"/>
    </xf>
    <xf numFmtId="0" fontId="158" fillId="33" borderId="0" xfId="0" applyFont="1" applyFill="1" applyBorder="1" applyAlignment="1" applyProtection="1">
      <alignment horizontal="right" vertical="center" wrapText="1"/>
      <protection hidden="1"/>
    </xf>
    <xf numFmtId="0" fontId="158" fillId="33" borderId="60" xfId="0" applyFont="1" applyFill="1" applyBorder="1" applyAlignment="1" applyProtection="1">
      <alignment horizontal="right" vertical="center" wrapText="1"/>
      <protection hidden="1"/>
    </xf>
    <xf numFmtId="0" fontId="0" fillId="33" borderId="76" xfId="0" applyFill="1" applyBorder="1" applyAlignment="1" applyProtection="1">
      <alignment horizontal="center"/>
      <protection locked="0"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63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14" fontId="134" fillId="33" borderId="70" xfId="0" applyNumberFormat="1" applyFont="1" applyFill="1" applyBorder="1" applyAlignment="1" applyProtection="1">
      <alignment horizontal="left"/>
      <protection locked="0"/>
    </xf>
    <xf numFmtId="14" fontId="134" fillId="33" borderId="64" xfId="0" applyNumberFormat="1" applyFont="1" applyFill="1" applyBorder="1" applyAlignment="1" applyProtection="1">
      <alignment horizontal="left"/>
      <protection locked="0"/>
    </xf>
    <xf numFmtId="0" fontId="134" fillId="33" borderId="61" xfId="0" applyFont="1" applyFill="1" applyBorder="1" applyAlignment="1" applyProtection="1">
      <alignment horizontal="left" vertical="center"/>
      <protection locked="0"/>
    </xf>
    <xf numFmtId="0" fontId="134" fillId="33" borderId="0" xfId="0" applyFont="1" applyFill="1" applyBorder="1" applyAlignment="1" applyProtection="1">
      <alignment horizontal="left" vertical="center"/>
      <protection locked="0"/>
    </xf>
    <xf numFmtId="0" fontId="42" fillId="33" borderId="79" xfId="65" applyFont="1" applyFill="1" applyBorder="1" applyAlignment="1" applyProtection="1">
      <alignment horizontal="right" vertical="center"/>
      <protection hidden="1"/>
    </xf>
    <xf numFmtId="0" fontId="42" fillId="33" borderId="80" xfId="65" applyFont="1" applyFill="1" applyBorder="1" applyAlignment="1" applyProtection="1">
      <alignment horizontal="right" vertical="center"/>
      <protection hidden="1"/>
    </xf>
    <xf numFmtId="0" fontId="42" fillId="33" borderId="81" xfId="65" applyFont="1" applyFill="1" applyBorder="1" applyAlignment="1" applyProtection="1">
      <alignment horizontal="right" vertical="center"/>
      <protection hidden="1"/>
    </xf>
    <xf numFmtId="0" fontId="134" fillId="33" borderId="10" xfId="0" applyFont="1" applyFill="1" applyBorder="1" applyAlignment="1" applyProtection="1">
      <alignment horizontal="center"/>
      <protection hidden="1"/>
    </xf>
    <xf numFmtId="0" fontId="134" fillId="33" borderId="0" xfId="0" applyFont="1" applyFill="1" applyBorder="1" applyAlignment="1" applyProtection="1">
      <alignment horizontal="center"/>
      <protection hidden="1"/>
    </xf>
    <xf numFmtId="0" fontId="134" fillId="33" borderId="11" xfId="0" applyFont="1" applyFill="1" applyBorder="1" applyAlignment="1" applyProtection="1">
      <alignment horizontal="center"/>
      <protection hidden="1"/>
    </xf>
    <xf numFmtId="0" fontId="134" fillId="33" borderId="0" xfId="0" applyFont="1" applyFill="1" applyBorder="1" applyAlignment="1" applyProtection="1">
      <alignment horizontal="right"/>
      <protection hidden="1"/>
    </xf>
    <xf numFmtId="0" fontId="134" fillId="33" borderId="82" xfId="0" applyFont="1" applyFill="1" applyBorder="1" applyAlignment="1" applyProtection="1">
      <alignment horizontal="left"/>
      <protection locked="0"/>
    </xf>
    <xf numFmtId="0" fontId="134" fillId="33" borderId="83" xfId="0" applyFont="1" applyFill="1" applyBorder="1" applyAlignment="1" applyProtection="1">
      <alignment horizontal="left"/>
      <protection locked="0"/>
    </xf>
    <xf numFmtId="0" fontId="159" fillId="33" borderId="61" xfId="0" applyFont="1" applyFill="1" applyBorder="1" applyAlignment="1" applyProtection="1">
      <alignment horizontal="left" vertical="top" wrapText="1"/>
      <protection hidden="1"/>
    </xf>
    <xf numFmtId="0" fontId="159" fillId="33" borderId="0" xfId="0" applyFont="1" applyFill="1" applyBorder="1" applyAlignment="1" applyProtection="1">
      <alignment horizontal="left" vertical="top" wrapText="1"/>
      <protection hidden="1"/>
    </xf>
    <xf numFmtId="0" fontId="134" fillId="33" borderId="70" xfId="0" applyFont="1" applyFill="1" applyBorder="1" applyAlignment="1" applyProtection="1">
      <alignment horizontal="left"/>
      <protection locked="0"/>
    </xf>
    <xf numFmtId="0" fontId="134" fillId="33" borderId="64" xfId="0" applyFont="1" applyFill="1" applyBorder="1" applyAlignment="1" applyProtection="1">
      <alignment horizontal="left"/>
      <protection locked="0"/>
    </xf>
    <xf numFmtId="4" fontId="134" fillId="33" borderId="0" xfId="62" applyNumberFormat="1" applyFont="1" applyFill="1" applyBorder="1" applyAlignment="1" applyProtection="1">
      <alignment horizontal="right" vertical="center"/>
      <protection hidden="1"/>
    </xf>
    <xf numFmtId="4" fontId="134" fillId="33" borderId="60" xfId="62" applyNumberFormat="1" applyFont="1" applyFill="1" applyBorder="1" applyAlignment="1" applyProtection="1">
      <alignment horizontal="right" vertical="center"/>
      <protection hidden="1"/>
    </xf>
    <xf numFmtId="0" fontId="42" fillId="33" borderId="84" xfId="65" applyFont="1" applyFill="1" applyBorder="1" applyAlignment="1" applyProtection="1">
      <alignment horizontal="right"/>
      <protection hidden="1"/>
    </xf>
    <xf numFmtId="0" fontId="42" fillId="33" borderId="85" xfId="65" applyFont="1" applyFill="1" applyBorder="1" applyAlignment="1" applyProtection="1">
      <alignment horizontal="right"/>
      <protection hidden="1"/>
    </xf>
    <xf numFmtId="0" fontId="42" fillId="33" borderId="86" xfId="65" applyFont="1" applyFill="1" applyBorder="1" applyAlignment="1" applyProtection="1">
      <alignment horizontal="right"/>
      <protection hidden="1"/>
    </xf>
    <xf numFmtId="0" fontId="13" fillId="33" borderId="27" xfId="0" applyFont="1" applyFill="1" applyBorder="1" applyAlignment="1" applyProtection="1">
      <alignment horizontal="center" vertical="center"/>
      <protection hidden="1"/>
    </xf>
    <xf numFmtId="0" fontId="13" fillId="33" borderId="19" xfId="0" applyFont="1" applyFill="1" applyBorder="1" applyAlignment="1" applyProtection="1">
      <alignment horizontal="center" vertical="center"/>
      <protection hidden="1"/>
    </xf>
    <xf numFmtId="0" fontId="160" fillId="33" borderId="51" xfId="0" applyFont="1" applyFill="1" applyBorder="1" applyAlignment="1" applyProtection="1">
      <alignment horizontal="center" vertical="center" wrapText="1"/>
      <protection hidden="1"/>
    </xf>
    <xf numFmtId="0" fontId="160" fillId="33" borderId="19" xfId="0" applyFont="1" applyFill="1" applyBorder="1" applyAlignment="1" applyProtection="1">
      <alignment horizontal="center" vertical="center" wrapText="1"/>
      <protection hidden="1"/>
    </xf>
    <xf numFmtId="4" fontId="13" fillId="33" borderId="27" xfId="0" applyNumberFormat="1" applyFont="1" applyFill="1" applyBorder="1" applyAlignment="1" applyProtection="1">
      <alignment horizontal="center" vertical="center" wrapText="1"/>
      <protection hidden="1"/>
    </xf>
    <xf numFmtId="4" fontId="13" fillId="33" borderId="19" xfId="0" applyNumberFormat="1" applyFont="1" applyFill="1" applyBorder="1" applyAlignment="1" applyProtection="1">
      <alignment horizontal="center" vertical="center" wrapText="1"/>
      <protection hidden="1"/>
    </xf>
    <xf numFmtId="4" fontId="13" fillId="33" borderId="29" xfId="0" applyNumberFormat="1" applyFont="1" applyFill="1" applyBorder="1" applyAlignment="1" applyProtection="1">
      <alignment horizontal="center" vertical="center" wrapText="1"/>
      <protection hidden="1"/>
    </xf>
    <xf numFmtId="4" fontId="13" fillId="33" borderId="8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3" fillId="34" borderId="88" xfId="0" applyFont="1" applyFill="1" applyBorder="1" applyAlignment="1" applyProtection="1">
      <alignment horizontal="center" vertical="center"/>
      <protection hidden="1"/>
    </xf>
    <xf numFmtId="0" fontId="13" fillId="34" borderId="36" xfId="0" applyFont="1" applyFill="1" applyBorder="1" applyAlignment="1" applyProtection="1">
      <alignment horizontal="center" vertical="center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23" fillId="33" borderId="26" xfId="0" applyFont="1" applyFill="1" applyBorder="1" applyAlignment="1" applyProtection="1">
      <alignment horizontal="center" vertical="center"/>
      <protection hidden="1"/>
    </xf>
    <xf numFmtId="0" fontId="23" fillId="33" borderId="89" xfId="0" applyFont="1" applyFill="1" applyBorder="1" applyAlignment="1" applyProtection="1">
      <alignment horizontal="center" vertical="center"/>
      <protection hidden="1"/>
    </xf>
    <xf numFmtId="0" fontId="13" fillId="35" borderId="90" xfId="0" applyFont="1" applyFill="1" applyBorder="1" applyAlignment="1" applyProtection="1">
      <alignment horizontal="left" vertical="center"/>
      <protection hidden="1"/>
    </xf>
    <xf numFmtId="0" fontId="13" fillId="35" borderId="91" xfId="0" applyFont="1" applyFill="1" applyBorder="1" applyAlignment="1" applyProtection="1">
      <alignment horizontal="left" vertical="center"/>
      <protection hidden="1"/>
    </xf>
    <xf numFmtId="0" fontId="13" fillId="35" borderId="92" xfId="0" applyFont="1" applyFill="1" applyBorder="1" applyAlignment="1" applyProtection="1">
      <alignment horizontal="left" vertical="center"/>
      <protection hidden="1"/>
    </xf>
    <xf numFmtId="0" fontId="42" fillId="33" borderId="93" xfId="65" applyFont="1" applyFill="1" applyBorder="1" applyAlignment="1" applyProtection="1">
      <alignment horizontal="right"/>
      <protection hidden="1"/>
    </xf>
    <xf numFmtId="0" fontId="42" fillId="33" borderId="91" xfId="65" applyFont="1" applyFill="1" applyBorder="1" applyAlignment="1" applyProtection="1">
      <alignment horizontal="right"/>
      <protection hidden="1"/>
    </xf>
    <xf numFmtId="0" fontId="42" fillId="33" borderId="92" xfId="65" applyFont="1" applyFill="1" applyBorder="1" applyAlignment="1" applyProtection="1">
      <alignment horizontal="right"/>
      <protection hidden="1"/>
    </xf>
    <xf numFmtId="0" fontId="13" fillId="34" borderId="20" xfId="0" applyFont="1" applyFill="1" applyBorder="1" applyAlignment="1" applyProtection="1">
      <alignment horizontal="center" vertical="center"/>
      <protection hidden="1"/>
    </xf>
    <xf numFmtId="0" fontId="13" fillId="34" borderId="21" xfId="0" applyFont="1" applyFill="1" applyBorder="1" applyAlignment="1" applyProtection="1">
      <alignment horizontal="center" vertical="center"/>
      <protection hidden="1"/>
    </xf>
    <xf numFmtId="0" fontId="13" fillId="34" borderId="22" xfId="0" applyFont="1" applyFill="1" applyBorder="1" applyAlignment="1" applyProtection="1">
      <alignment horizontal="center" vertical="center"/>
      <protection hidden="1"/>
    </xf>
    <xf numFmtId="0" fontId="11" fillId="33" borderId="26" xfId="0" applyFont="1" applyFill="1" applyBorder="1" applyAlignment="1" applyProtection="1">
      <alignment horizontal="center" vertical="center"/>
      <protection hidden="1"/>
    </xf>
    <xf numFmtId="0" fontId="11" fillId="33" borderId="89" xfId="0" applyFont="1" applyFill="1" applyBorder="1" applyAlignment="1" applyProtection="1">
      <alignment horizontal="center" vertical="center"/>
      <protection hidden="1"/>
    </xf>
    <xf numFmtId="0" fontId="41" fillId="33" borderId="27" xfId="0" applyFont="1" applyFill="1" applyBorder="1" applyAlignment="1" applyProtection="1">
      <alignment horizontal="center" vertical="center"/>
      <protection hidden="1"/>
    </xf>
    <xf numFmtId="0" fontId="41" fillId="33" borderId="19" xfId="0" applyFont="1" applyFill="1" applyBorder="1" applyAlignment="1" applyProtection="1">
      <alignment horizontal="center" vertical="center"/>
      <protection hidden="1"/>
    </xf>
    <xf numFmtId="4" fontId="44" fillId="33" borderId="51" xfId="62" applyNumberFormat="1" applyFont="1" applyFill="1" applyBorder="1" applyAlignment="1" applyProtection="1">
      <alignment horizontal="center" vertical="center" wrapText="1"/>
      <protection hidden="1"/>
    </xf>
    <xf numFmtId="0" fontId="45" fillId="38" borderId="28" xfId="0" applyFont="1" applyFill="1" applyBorder="1" applyAlignment="1" applyProtection="1">
      <alignment horizontal="center" vertical="center" wrapText="1"/>
      <protection hidden="1"/>
    </xf>
    <xf numFmtId="9" fontId="44" fillId="38" borderId="28" xfId="0" applyNumberFormat="1" applyFont="1" applyFill="1" applyBorder="1" applyAlignment="1" applyProtection="1">
      <alignment horizontal="center" vertical="center"/>
      <protection hidden="1"/>
    </xf>
    <xf numFmtId="9" fontId="44" fillId="33" borderId="28" xfId="0" applyNumberFormat="1" applyFont="1" applyFill="1" applyBorder="1" applyAlignment="1" applyProtection="1">
      <alignment horizontal="center" vertical="center"/>
      <protection hidden="1"/>
    </xf>
    <xf numFmtId="0" fontId="45" fillId="38" borderId="90" xfId="0" applyFont="1" applyFill="1" applyBorder="1" applyAlignment="1" applyProtection="1">
      <alignment horizontal="center" vertical="center" wrapText="1"/>
      <protection hidden="1"/>
    </xf>
    <xf numFmtId="0" fontId="45" fillId="38" borderId="91" xfId="0" applyFont="1" applyFill="1" applyBorder="1" applyAlignment="1" applyProtection="1">
      <alignment horizontal="center" vertical="center" wrapText="1"/>
      <protection hidden="1"/>
    </xf>
    <xf numFmtId="0" fontId="45" fillId="38" borderId="92" xfId="0" applyFont="1" applyFill="1" applyBorder="1" applyAlignment="1" applyProtection="1">
      <alignment horizontal="center" vertical="center" wrapText="1"/>
      <protection hidden="1"/>
    </xf>
    <xf numFmtId="0" fontId="161" fillId="33" borderId="51" xfId="0" applyFont="1" applyFill="1" applyBorder="1" applyAlignment="1" applyProtection="1">
      <alignment horizontal="center" vertical="center" wrapText="1"/>
      <protection hidden="1"/>
    </xf>
    <xf numFmtId="0" fontId="161" fillId="33" borderId="19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left" vertical="center"/>
      <protection locked="0"/>
    </xf>
    <xf numFmtId="0" fontId="55" fillId="33" borderId="51" xfId="0" applyFont="1" applyFill="1" applyBorder="1" applyAlignment="1" applyProtection="1">
      <alignment horizontal="center" vertical="center" wrapText="1"/>
      <protection hidden="1"/>
    </xf>
    <xf numFmtId="0" fontId="55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0" xfId="65" applyFont="1" applyFill="1" applyBorder="1" applyAlignment="1" applyProtection="1">
      <alignment horizontal="right"/>
      <protection hidden="1"/>
    </xf>
    <xf numFmtId="0" fontId="44" fillId="34" borderId="53" xfId="62" applyFont="1" applyFill="1" applyBorder="1" applyAlignment="1" applyProtection="1">
      <alignment horizontal="center" vertical="center"/>
      <protection hidden="1"/>
    </xf>
    <xf numFmtId="0" fontId="44" fillId="34" borderId="74" xfId="62" applyFont="1" applyFill="1" applyBorder="1" applyAlignment="1" applyProtection="1">
      <alignment horizontal="center" vertical="center"/>
      <protection hidden="1"/>
    </xf>
    <xf numFmtId="0" fontId="44" fillId="34" borderId="94" xfId="62" applyFont="1" applyFill="1" applyBorder="1" applyAlignment="1" applyProtection="1">
      <alignment horizontal="center" vertical="center"/>
      <protection hidden="1"/>
    </xf>
    <xf numFmtId="0" fontId="46" fillId="33" borderId="50" xfId="62" applyFont="1" applyFill="1" applyBorder="1" applyAlignment="1" applyProtection="1">
      <alignment horizontal="center" vertical="center"/>
      <protection hidden="1"/>
    </xf>
    <xf numFmtId="0" fontId="46" fillId="33" borderId="89" xfId="62" applyFont="1" applyFill="1" applyBorder="1" applyAlignment="1" applyProtection="1">
      <alignment horizontal="center" vertical="center"/>
      <protection hidden="1"/>
    </xf>
    <xf numFmtId="0" fontId="44" fillId="33" borderId="51" xfId="62" applyFont="1" applyFill="1" applyBorder="1" applyAlignment="1" applyProtection="1">
      <alignment horizontal="center" vertical="center" wrapText="1"/>
      <protection hidden="1"/>
    </xf>
    <xf numFmtId="0" fontId="44" fillId="33" borderId="19" xfId="62" applyFont="1" applyFill="1" applyBorder="1" applyAlignment="1" applyProtection="1">
      <alignment horizontal="center" vertical="center" wrapText="1"/>
      <protection hidden="1"/>
    </xf>
    <xf numFmtId="4" fontId="44" fillId="33" borderId="52" xfId="62" applyNumberFormat="1" applyFont="1" applyFill="1" applyBorder="1" applyAlignment="1" applyProtection="1">
      <alignment horizontal="center" vertical="center" wrapText="1"/>
      <protection hidden="1"/>
    </xf>
    <xf numFmtId="4" fontId="44" fillId="33" borderId="87" xfId="62" applyNumberFormat="1" applyFont="1" applyFill="1" applyBorder="1" applyAlignment="1" applyProtection="1">
      <alignment horizontal="center" vertical="center" wrapText="1"/>
      <protection hidden="1"/>
    </xf>
    <xf numFmtId="0" fontId="50" fillId="33" borderId="27" xfId="0" applyFont="1" applyFill="1" applyBorder="1" applyAlignment="1" applyProtection="1">
      <alignment horizontal="center" vertical="center"/>
      <protection hidden="1"/>
    </xf>
    <xf numFmtId="4" fontId="44" fillId="33" borderId="19" xfId="62" applyNumberFormat="1" applyFont="1" applyFill="1" applyBorder="1" applyAlignment="1" applyProtection="1">
      <alignment horizontal="center" vertical="center" wrapText="1"/>
      <protection hidden="1"/>
    </xf>
    <xf numFmtId="0" fontId="45" fillId="38" borderId="47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wrapText="1"/>
      <protection hidden="1"/>
    </xf>
    <xf numFmtId="0" fontId="142" fillId="33" borderId="27" xfId="0" applyFont="1" applyFill="1" applyBorder="1" applyAlignment="1" applyProtection="1">
      <alignment horizontal="center" vertical="center" wrapText="1"/>
      <protection hidden="1"/>
    </xf>
    <xf numFmtId="0" fontId="142" fillId="33" borderId="19" xfId="0" applyFont="1" applyFill="1" applyBorder="1" applyAlignment="1" applyProtection="1">
      <alignment horizontal="center" vertical="center" wrapText="1"/>
      <protection hidden="1"/>
    </xf>
    <xf numFmtId="0" fontId="142" fillId="33" borderId="94" xfId="0" applyFont="1" applyFill="1" applyBorder="1" applyAlignment="1" applyProtection="1">
      <alignment horizontal="center" vertical="center" wrapText="1"/>
      <protection hidden="1"/>
    </xf>
    <xf numFmtId="0" fontId="142" fillId="33" borderId="95" xfId="0" applyFont="1" applyFill="1" applyBorder="1" applyAlignment="1" applyProtection="1">
      <alignment horizontal="center" vertical="center" wrapText="1"/>
      <protection hidden="1"/>
    </xf>
    <xf numFmtId="0" fontId="142" fillId="33" borderId="27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locked="0"/>
    </xf>
    <xf numFmtId="0" fontId="52" fillId="35" borderId="90" xfId="0" applyFont="1" applyFill="1" applyBorder="1" applyAlignment="1" applyProtection="1">
      <alignment horizontal="center" vertical="center" wrapText="1"/>
      <protection hidden="1"/>
    </xf>
    <xf numFmtId="0" fontId="52" fillId="35" borderId="91" xfId="0" applyFont="1" applyFill="1" applyBorder="1" applyAlignment="1" applyProtection="1">
      <alignment horizontal="center" vertical="center" wrapText="1"/>
      <protection hidden="1"/>
    </xf>
    <xf numFmtId="0" fontId="52" fillId="35" borderId="92" xfId="0" applyFont="1" applyFill="1" applyBorder="1" applyAlignment="1" applyProtection="1">
      <alignment horizontal="center" vertical="center" wrapText="1"/>
      <protection hidden="1"/>
    </xf>
    <xf numFmtId="0" fontId="162" fillId="33" borderId="27" xfId="0" applyFont="1" applyFill="1" applyBorder="1" applyAlignment="1" applyProtection="1">
      <alignment horizontal="center" wrapText="1"/>
      <protection hidden="1"/>
    </xf>
    <xf numFmtId="0" fontId="162" fillId="33" borderId="19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51" fillId="33" borderId="0" xfId="65" applyFont="1" applyFill="1" applyBorder="1" applyAlignment="1" applyProtection="1">
      <alignment horizontal="right"/>
      <protection hidden="1"/>
    </xf>
    <xf numFmtId="0" fontId="7" fillId="34" borderId="20" xfId="62" applyFont="1" applyFill="1" applyBorder="1" applyAlignment="1" applyProtection="1">
      <alignment horizontal="center" vertical="center"/>
      <protection hidden="1"/>
    </xf>
    <xf numFmtId="0" fontId="7" fillId="34" borderId="21" xfId="62" applyFont="1" applyFill="1" applyBorder="1" applyAlignment="1" applyProtection="1">
      <alignment horizontal="center" vertical="center"/>
      <protection hidden="1"/>
    </xf>
    <xf numFmtId="0" fontId="7" fillId="34" borderId="22" xfId="62" applyFont="1" applyFill="1" applyBorder="1" applyAlignment="1" applyProtection="1">
      <alignment horizontal="center" vertical="center"/>
      <protection hidden="1"/>
    </xf>
    <xf numFmtId="0" fontId="163" fillId="33" borderId="26" xfId="0" applyFont="1" applyFill="1" applyBorder="1" applyAlignment="1" applyProtection="1">
      <alignment horizontal="center" vertical="center" wrapText="1"/>
      <protection hidden="1"/>
    </xf>
    <xf numFmtId="0" fontId="142" fillId="33" borderId="89" xfId="0" applyFont="1" applyFill="1" applyBorder="1" applyAlignment="1" applyProtection="1">
      <alignment horizontal="center" vertical="center" wrapText="1"/>
      <protection hidden="1"/>
    </xf>
    <xf numFmtId="0" fontId="151" fillId="0" borderId="61" xfId="0" applyFont="1" applyFill="1" applyBorder="1" applyAlignment="1" applyProtection="1">
      <alignment horizontal="left" vertical="center"/>
      <protection locked="0"/>
    </xf>
    <xf numFmtId="0" fontId="151" fillId="0" borderId="0" xfId="0" applyFont="1" applyFill="1" applyBorder="1" applyAlignment="1" applyProtection="1">
      <alignment horizontal="left" vertical="center"/>
      <protection locked="0"/>
    </xf>
    <xf numFmtId="0" fontId="154" fillId="33" borderId="33" xfId="0" applyFont="1" applyFill="1" applyBorder="1" applyAlignment="1">
      <alignment horizontal="center" vertical="center" wrapText="1"/>
    </xf>
    <xf numFmtId="0" fontId="154" fillId="33" borderId="68" xfId="0" applyFont="1" applyFill="1" applyBorder="1" applyAlignment="1">
      <alignment horizontal="center" vertical="center" wrapText="1"/>
    </xf>
    <xf numFmtId="0" fontId="154" fillId="33" borderId="69" xfId="0" applyFont="1" applyFill="1" applyBorder="1" applyAlignment="1">
      <alignment horizontal="center" vertical="center" wrapText="1"/>
    </xf>
    <xf numFmtId="0" fontId="164" fillId="3" borderId="96" xfId="0" applyFont="1" applyFill="1" applyBorder="1" applyAlignment="1" applyProtection="1">
      <alignment horizontal="right" vertical="center" wrapText="1"/>
      <protection hidden="1"/>
    </xf>
    <xf numFmtId="0" fontId="164" fillId="3" borderId="97" xfId="0" applyFont="1" applyFill="1" applyBorder="1" applyAlignment="1" applyProtection="1">
      <alignment horizontal="right" vertical="center" wrapText="1"/>
      <protection hidden="1"/>
    </xf>
    <xf numFmtId="0" fontId="164" fillId="3" borderId="98" xfId="0" applyFont="1" applyFill="1" applyBorder="1" applyAlignment="1" applyProtection="1">
      <alignment horizontal="right" vertical="center" wrapText="1"/>
      <protection hidden="1"/>
    </xf>
    <xf numFmtId="4" fontId="33" fillId="3" borderId="99" xfId="0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4 2" xfId="66"/>
    <cellStyle name="Normal 5" xfId="67"/>
    <cellStyle name="Normal 5 2" xfId="68"/>
    <cellStyle name="Normal 6" xfId="69"/>
    <cellStyle name="Normal 7" xfId="70"/>
    <cellStyle name="Normal 8" xfId="71"/>
    <cellStyle name="Normal 8 2" xfId="72"/>
    <cellStyle name="Normal 9" xfId="73"/>
    <cellStyle name="Note" xfId="74"/>
    <cellStyle name="Output" xfId="75"/>
    <cellStyle name="Percent" xfId="76"/>
    <cellStyle name="Percent 2" xfId="77"/>
    <cellStyle name="Standard_GH PL RAUTITAN RB 2005" xfId="78"/>
    <cellStyle name="Title" xfId="79"/>
    <cellStyle name="Total" xfId="80"/>
    <cellStyle name="Warning Text" xfId="8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857250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0</xdr:row>
      <xdr:rowOff>476250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19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114</xdr:row>
      <xdr:rowOff>47625</xdr:rowOff>
    </xdr:from>
    <xdr:to>
      <xdr:col>2</xdr:col>
      <xdr:colOff>723900</xdr:colOff>
      <xdr:row>114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94036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0</xdr:row>
      <xdr:rowOff>476250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86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1057275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1057275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95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.140625" style="30" customWidth="1"/>
    <col min="2" max="2" width="32.8515625" style="30" customWidth="1"/>
    <col min="3" max="3" width="14.00390625" style="30" customWidth="1"/>
    <col min="4" max="4" width="14.421875" style="30" customWidth="1"/>
    <col min="5" max="5" width="15.7109375" style="30" customWidth="1"/>
    <col min="6" max="6" width="20.00390625" style="30" customWidth="1"/>
    <col min="7" max="7" width="22.00390625" style="30" customWidth="1"/>
    <col min="8" max="8" width="18.140625" style="30" customWidth="1"/>
    <col min="9" max="9" width="17.140625" style="30" customWidth="1"/>
    <col min="10" max="10" width="16.57421875" style="30" customWidth="1"/>
    <col min="11" max="11" width="17.00390625" style="30" customWidth="1"/>
    <col min="12" max="12" width="9.140625" style="1" customWidth="1"/>
    <col min="13" max="13" width="9.7109375" style="1" bestFit="1" customWidth="1"/>
    <col min="14" max="16384" width="9.140625" style="1" customWidth="1"/>
  </cols>
  <sheetData>
    <row r="1" spans="1:11" ht="25.5" customHeight="1">
      <c r="A1" s="504" t="s">
        <v>36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.75">
      <c r="A3" s="507" t="s">
        <v>33</v>
      </c>
      <c r="B3" s="508"/>
      <c r="C3" s="508"/>
      <c r="D3" s="508"/>
      <c r="E3" s="508"/>
      <c r="F3" s="508"/>
      <c r="G3" s="508"/>
      <c r="H3" s="508"/>
      <c r="I3" s="508"/>
      <c r="J3" s="508"/>
      <c r="K3" s="509"/>
    </row>
    <row r="4" spans="1:11" s="7" customFormat="1" ht="13.5">
      <c r="A4" s="5" t="s">
        <v>34</v>
      </c>
      <c r="B4" s="6"/>
      <c r="C4" s="6"/>
      <c r="D4" s="6"/>
      <c r="E4" s="6"/>
      <c r="F4" s="6"/>
      <c r="G4" s="6"/>
      <c r="H4" s="510" t="s">
        <v>35</v>
      </c>
      <c r="I4" s="510"/>
      <c r="J4" s="511"/>
      <c r="K4" s="512"/>
    </row>
    <row r="5" spans="1:11" s="7" customFormat="1" ht="13.5">
      <c r="A5" s="5" t="s">
        <v>239</v>
      </c>
      <c r="B5" s="6"/>
      <c r="C5" s="6"/>
      <c r="D5" s="6"/>
      <c r="E5" s="6"/>
      <c r="F5" s="6"/>
      <c r="G5" s="6"/>
      <c r="H5" s="510" t="s">
        <v>37</v>
      </c>
      <c r="I5" s="510"/>
      <c r="J5" s="515"/>
      <c r="K5" s="516"/>
    </row>
    <row r="6" spans="1:11" s="7" customFormat="1" ht="13.5">
      <c r="A6" s="5" t="s">
        <v>240</v>
      </c>
      <c r="B6" s="6"/>
      <c r="C6" s="6"/>
      <c r="D6" s="6"/>
      <c r="E6" s="6"/>
      <c r="F6" s="6"/>
      <c r="G6" s="6"/>
      <c r="H6" s="510" t="s">
        <v>13</v>
      </c>
      <c r="I6" s="510"/>
      <c r="J6" s="500"/>
      <c r="K6" s="501"/>
    </row>
    <row r="7" spans="1:11" ht="6.75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51.75" customHeight="1">
      <c r="A8" s="11" t="s">
        <v>0</v>
      </c>
      <c r="B8" s="11" t="s">
        <v>27</v>
      </c>
      <c r="C8" s="11" t="s">
        <v>28</v>
      </c>
      <c r="D8" s="11" t="s">
        <v>19</v>
      </c>
      <c r="E8" s="12" t="s">
        <v>86</v>
      </c>
      <c r="F8" s="13" t="s">
        <v>29</v>
      </c>
      <c r="G8" s="11" t="s">
        <v>30</v>
      </c>
      <c r="H8" s="11" t="s">
        <v>21</v>
      </c>
      <c r="I8" s="14" t="s">
        <v>23</v>
      </c>
      <c r="J8" s="11" t="s">
        <v>31</v>
      </c>
      <c r="K8" s="11" t="s">
        <v>7</v>
      </c>
    </row>
    <row r="9" spans="1:11" ht="15.75">
      <c r="A9" s="15">
        <v>1</v>
      </c>
      <c r="B9" s="16" t="s">
        <v>117</v>
      </c>
      <c r="C9" s="17">
        <f>'1-1'!H134</f>
        <v>0</v>
      </c>
      <c r="D9" s="17">
        <f>'1-1'!J134</f>
        <v>0</v>
      </c>
      <c r="E9" s="17">
        <f>'1-1'!K134</f>
        <v>0</v>
      </c>
      <c r="F9" s="17">
        <f>'1-1'!K137</f>
        <v>0</v>
      </c>
      <c r="G9" s="17">
        <f>'1-1'!K139</f>
        <v>0</v>
      </c>
      <c r="H9" s="17">
        <f>'1-1'!K141</f>
        <v>0</v>
      </c>
      <c r="I9" s="17">
        <f>'1-1'!K143</f>
        <v>0</v>
      </c>
      <c r="J9" s="17">
        <f>'1-1'!K145</f>
        <v>0</v>
      </c>
      <c r="K9" s="17">
        <f>C9+D9+F9+G9+H9+I9+J9</f>
        <v>0</v>
      </c>
    </row>
    <row r="10" spans="1:11" ht="15.75">
      <c r="A10" s="15">
        <v>2</v>
      </c>
      <c r="B10" s="16" t="s">
        <v>85</v>
      </c>
      <c r="C10" s="17">
        <f>'1-2'!H44</f>
        <v>0</v>
      </c>
      <c r="D10" s="17">
        <f>'1-2'!J44</f>
        <v>0</v>
      </c>
      <c r="E10" s="17">
        <f>'1-2'!K44</f>
        <v>0</v>
      </c>
      <c r="F10" s="17">
        <f>'1-2'!K47</f>
        <v>0</v>
      </c>
      <c r="G10" s="17">
        <f>'1-2'!K49</f>
        <v>0</v>
      </c>
      <c r="H10" s="17">
        <f>'1-2'!K51</f>
        <v>0</v>
      </c>
      <c r="I10" s="17">
        <f>'1-2'!K53</f>
        <v>0</v>
      </c>
      <c r="J10" s="17">
        <f>'1-2'!K55</f>
        <v>0</v>
      </c>
      <c r="K10" s="17">
        <f>C10+D10+F10+G10+H10+I10+J10</f>
        <v>0</v>
      </c>
    </row>
    <row r="11" spans="1:13" ht="15.75">
      <c r="A11" s="15">
        <v>3</v>
      </c>
      <c r="B11" s="16" t="s">
        <v>120</v>
      </c>
      <c r="C11" s="17">
        <f>'1-3'!H25</f>
        <v>0</v>
      </c>
      <c r="D11" s="17">
        <f>'1-3'!J25</f>
        <v>0</v>
      </c>
      <c r="E11" s="17">
        <f>'1-3'!K25</f>
        <v>0</v>
      </c>
      <c r="F11" s="17">
        <f>'1-3'!K28</f>
        <v>0</v>
      </c>
      <c r="G11" s="17">
        <f>'1-3'!K30</f>
        <v>0</v>
      </c>
      <c r="H11" s="17">
        <f>'1-3'!K32</f>
        <v>0</v>
      </c>
      <c r="I11" s="17">
        <f>'1-3'!K34</f>
        <v>0</v>
      </c>
      <c r="J11" s="17">
        <f>'1-3'!K36</f>
        <v>0</v>
      </c>
      <c r="K11" s="17">
        <f>C11+D11+F11+G11+H11+I11+J11</f>
        <v>0</v>
      </c>
      <c r="M11" s="322"/>
    </row>
    <row r="12" spans="1:11" ht="15.75">
      <c r="A12" s="15">
        <v>4</v>
      </c>
      <c r="B12" s="18" t="s">
        <v>22</v>
      </c>
      <c r="C12" s="19">
        <f>'1-4'!H51</f>
        <v>0</v>
      </c>
      <c r="D12" s="19">
        <f>'1-4'!J51</f>
        <v>0</v>
      </c>
      <c r="E12" s="19">
        <f>'1-4'!K51</f>
        <v>0</v>
      </c>
      <c r="F12" s="19">
        <f>'1-4'!K54</f>
        <v>0</v>
      </c>
      <c r="G12" s="19">
        <f>'1-4'!K56</f>
        <v>0</v>
      </c>
      <c r="H12" s="19">
        <f>'1-4'!K58</f>
        <v>0</v>
      </c>
      <c r="I12" s="19">
        <f>'1-4'!K60</f>
        <v>0</v>
      </c>
      <c r="J12" s="19">
        <f>'1-4'!K62</f>
        <v>0</v>
      </c>
      <c r="K12" s="17">
        <f>C12+D12+F12+G12+H12+I12+J12</f>
        <v>0</v>
      </c>
    </row>
    <row r="13" spans="1:11" ht="33.75" customHeight="1" thickBot="1">
      <c r="A13" s="375">
        <v>5</v>
      </c>
      <c r="B13" s="598" t="s">
        <v>356</v>
      </c>
      <c r="C13" s="599"/>
      <c r="D13" s="599"/>
      <c r="E13" s="599"/>
      <c r="F13" s="599"/>
      <c r="G13" s="599"/>
      <c r="H13" s="599"/>
      <c r="I13" s="599"/>
      <c r="J13" s="600"/>
      <c r="K13" s="601">
        <v>0</v>
      </c>
    </row>
    <row r="14" spans="1:11" ht="16.5" thickBot="1">
      <c r="A14" s="20"/>
      <c r="B14" s="21" t="s">
        <v>7</v>
      </c>
      <c r="C14" s="22">
        <f aca="true" t="shared" si="0" ref="C14:J14">SUM(C9:C13)</f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>SUM(K9:K13)</f>
        <v>0</v>
      </c>
    </row>
    <row r="15" spans="1:11" ht="16.5" thickBot="1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2" ht="16.5" thickBot="1">
      <c r="A16" s="502" t="s">
        <v>52</v>
      </c>
      <c r="B16" s="503"/>
      <c r="C16" s="503"/>
      <c r="D16" s="503"/>
      <c r="E16" s="424"/>
      <c r="F16" s="3"/>
      <c r="G16" s="332"/>
      <c r="H16" s="332" t="s">
        <v>214</v>
      </c>
      <c r="I16" s="24"/>
      <c r="J16" s="24"/>
      <c r="K16" s="333"/>
      <c r="L16" s="25"/>
    </row>
    <row r="17" spans="1:12" ht="15.75">
      <c r="A17" s="425"/>
      <c r="B17" s="426"/>
      <c r="C17" s="426"/>
      <c r="D17" s="426"/>
      <c r="E17" s="424"/>
      <c r="F17" s="3"/>
      <c r="G17" s="26"/>
      <c r="H17" s="334" t="s">
        <v>355</v>
      </c>
      <c r="I17" s="335"/>
      <c r="J17" s="24"/>
      <c r="K17" s="336"/>
      <c r="L17" s="25"/>
    </row>
    <row r="18" spans="1:12" ht="15.75">
      <c r="A18" s="425"/>
      <c r="B18" s="426"/>
      <c r="C18" s="426"/>
      <c r="D18" s="426"/>
      <c r="E18" s="424"/>
      <c r="F18" s="3"/>
      <c r="G18" s="23"/>
      <c r="H18" s="24"/>
      <c r="I18" s="24"/>
      <c r="J18" s="24"/>
      <c r="K18" s="336"/>
      <c r="L18" s="25"/>
    </row>
    <row r="19" spans="1:12" ht="15.75">
      <c r="A19" s="425"/>
      <c r="B19" s="426"/>
      <c r="C19" s="427"/>
      <c r="D19" s="427"/>
      <c r="E19" s="428"/>
      <c r="F19" s="3"/>
      <c r="G19" s="26"/>
      <c r="H19" s="26"/>
      <c r="I19" s="27"/>
      <c r="J19" s="27"/>
      <c r="K19" s="337"/>
      <c r="L19" s="25"/>
    </row>
    <row r="20" spans="1:12" ht="15.75">
      <c r="A20" s="502" t="s">
        <v>38</v>
      </c>
      <c r="B20" s="503"/>
      <c r="C20" s="503"/>
      <c r="D20" s="503"/>
      <c r="E20" s="424"/>
      <c r="F20" s="3"/>
      <c r="G20" s="517" t="s">
        <v>93</v>
      </c>
      <c r="H20" s="517"/>
      <c r="I20" s="517"/>
      <c r="J20" s="517"/>
      <c r="K20" s="518"/>
      <c r="L20" s="25"/>
    </row>
    <row r="21" spans="1:11" ht="13.5" customHeight="1" thickBot="1">
      <c r="A21" s="429"/>
      <c r="B21" s="430"/>
      <c r="C21" s="430"/>
      <c r="D21" s="430"/>
      <c r="E21" s="430"/>
      <c r="F21" s="3"/>
      <c r="G21" s="28"/>
      <c r="H21" s="28"/>
      <c r="I21" s="28"/>
      <c r="J21" s="28"/>
      <c r="K21" s="338"/>
    </row>
    <row r="22" spans="1:11" ht="13.5" customHeight="1" thickBot="1">
      <c r="A22" s="339"/>
      <c r="B22" s="3"/>
      <c r="C22" s="3"/>
      <c r="D22" s="3"/>
      <c r="E22" s="3"/>
      <c r="F22" s="3"/>
      <c r="G22" s="29"/>
      <c r="H22" s="29" t="s">
        <v>62</v>
      </c>
      <c r="I22" s="28"/>
      <c r="J22" s="28"/>
      <c r="K22" s="340">
        <v>3</v>
      </c>
    </row>
    <row r="23" spans="1:11" ht="13.5" customHeight="1" thickBot="1">
      <c r="A23" s="341"/>
      <c r="B23" s="491" t="s">
        <v>215</v>
      </c>
      <c r="C23" s="491"/>
      <c r="D23" s="492"/>
      <c r="E23" s="342"/>
      <c r="F23" s="343" t="s">
        <v>216</v>
      </c>
      <c r="G23" s="29"/>
      <c r="H23" s="29"/>
      <c r="I23" s="28"/>
      <c r="J23" s="28"/>
      <c r="K23" s="344"/>
    </row>
    <row r="24" spans="1:11" ht="16.5" customHeight="1" thickBot="1">
      <c r="A24" s="493" t="s">
        <v>217</v>
      </c>
      <c r="B24" s="494"/>
      <c r="C24" s="494"/>
      <c r="D24" s="495"/>
      <c r="E24" s="496"/>
      <c r="F24" s="497"/>
      <c r="G24" s="29"/>
      <c r="H24" s="29" t="s">
        <v>85</v>
      </c>
      <c r="I24" s="28"/>
      <c r="J24" s="28"/>
      <c r="K24" s="340">
        <v>3</v>
      </c>
    </row>
    <row r="25" spans="1:11" ht="16.5" thickBot="1">
      <c r="A25" s="493"/>
      <c r="B25" s="494"/>
      <c r="C25" s="494"/>
      <c r="D25" s="495"/>
      <c r="E25" s="498"/>
      <c r="F25" s="499"/>
      <c r="G25" s="29"/>
      <c r="H25" s="29"/>
      <c r="I25" s="28"/>
      <c r="J25" s="28"/>
      <c r="K25" s="344"/>
    </row>
    <row r="26" spans="1:11" ht="16.5" customHeight="1" thickBot="1">
      <c r="A26" s="513" t="s">
        <v>218</v>
      </c>
      <c r="B26" s="514"/>
      <c r="C26" s="514"/>
      <c r="D26" s="514"/>
      <c r="E26" s="514"/>
      <c r="F26" s="514"/>
      <c r="G26" s="29"/>
      <c r="H26" s="29" t="s">
        <v>120</v>
      </c>
      <c r="I26" s="28"/>
      <c r="J26" s="28"/>
      <c r="K26" s="340">
        <v>3</v>
      </c>
    </row>
    <row r="27" spans="1:11" ht="16.5" customHeight="1" thickBot="1">
      <c r="A27" s="513"/>
      <c r="B27" s="514"/>
      <c r="C27" s="514"/>
      <c r="D27" s="514"/>
      <c r="E27" s="514"/>
      <c r="F27" s="514"/>
      <c r="G27" s="29"/>
      <c r="H27" s="29"/>
      <c r="I27" s="28"/>
      <c r="J27" s="28"/>
      <c r="K27" s="344"/>
    </row>
    <row r="28" spans="1:11" ht="16.5" thickBot="1">
      <c r="A28" s="513"/>
      <c r="B28" s="514"/>
      <c r="C28" s="514"/>
      <c r="D28" s="514"/>
      <c r="E28" s="514"/>
      <c r="F28" s="514"/>
      <c r="G28" s="29"/>
      <c r="H28" s="29" t="s">
        <v>22</v>
      </c>
      <c r="I28" s="28"/>
      <c r="J28" s="28"/>
      <c r="K28" s="340">
        <v>3</v>
      </c>
    </row>
    <row r="29" spans="1:11" ht="16.5" thickBot="1">
      <c r="A29" s="345"/>
      <c r="B29" s="346"/>
      <c r="C29" s="346"/>
      <c r="D29" s="346"/>
      <c r="E29" s="346"/>
      <c r="F29" s="3"/>
      <c r="G29" s="29"/>
      <c r="H29" s="29"/>
      <c r="I29" s="28"/>
      <c r="J29" s="28"/>
      <c r="K29" s="344"/>
    </row>
    <row r="30" spans="1:11" ht="16.5" thickBot="1">
      <c r="A30" s="347"/>
      <c r="B30" s="348"/>
      <c r="C30" s="348"/>
      <c r="D30" s="348"/>
      <c r="E30" s="348"/>
      <c r="F30" s="349"/>
      <c r="G30" s="350"/>
      <c r="H30" s="350" t="s">
        <v>121</v>
      </c>
      <c r="I30" s="351"/>
      <c r="J30" s="351"/>
      <c r="K30" s="340">
        <v>3</v>
      </c>
    </row>
  </sheetData>
  <sheetProtection password="CA17" sheet="1"/>
  <mergeCells count="16">
    <mergeCell ref="A26:F28"/>
    <mergeCell ref="J5:K5"/>
    <mergeCell ref="H6:I6"/>
    <mergeCell ref="A20:D20"/>
    <mergeCell ref="G20:K20"/>
    <mergeCell ref="B13:J13"/>
    <mergeCell ref="B23:D23"/>
    <mergeCell ref="A24:D25"/>
    <mergeCell ref="E24:F25"/>
    <mergeCell ref="J6:K6"/>
    <mergeCell ref="A16:D16"/>
    <mergeCell ref="A1:K1"/>
    <mergeCell ref="A3:K3"/>
    <mergeCell ref="H4:I4"/>
    <mergeCell ref="J4:K4"/>
    <mergeCell ref="H5:I5"/>
  </mergeCells>
  <printOptions/>
  <pageMargins left="0.18" right="0.17" top="0.23" bottom="0.75" header="0.17" footer="0.3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zoomScale="70" zoomScaleNormal="70" workbookViewId="0" topLeftCell="A1">
      <selection activeCell="K8" sqref="K8"/>
    </sheetView>
  </sheetViews>
  <sheetFormatPr defaultColWidth="15.421875" defaultRowHeight="19.5" customHeight="1" outlineLevelRow="1"/>
  <cols>
    <col min="1" max="1" width="7.140625" style="91" customWidth="1"/>
    <col min="2" max="2" width="107.8515625" style="103" customWidth="1"/>
    <col min="3" max="4" width="34.28125" style="102" customWidth="1"/>
    <col min="5" max="5" width="12.8515625" style="103" customWidth="1"/>
    <col min="6" max="6" width="14.57421875" style="96" customWidth="1"/>
    <col min="7" max="7" width="16.57421875" style="96" customWidth="1"/>
    <col min="8" max="8" width="15.7109375" style="96" customWidth="1"/>
    <col min="9" max="9" width="17.00390625" style="96" customWidth="1"/>
    <col min="10" max="10" width="19.7109375" style="96" customWidth="1"/>
    <col min="11" max="11" width="23.421875" style="96" customWidth="1"/>
    <col min="12" max="242" width="9.140625" style="31" customWidth="1"/>
    <col min="243" max="243" width="4.28125" style="31" customWidth="1"/>
    <col min="244" max="244" width="62.8515625" style="31" customWidth="1"/>
    <col min="245" max="245" width="28.28125" style="31" customWidth="1"/>
    <col min="246" max="246" width="13.140625" style="31" customWidth="1"/>
    <col min="247" max="16384" width="15.421875" style="31" customWidth="1"/>
  </cols>
  <sheetData>
    <row r="1" spans="1:11" ht="37.5" customHeight="1" thickBot="1">
      <c r="A1" s="519" t="s">
        <v>36</v>
      </c>
      <c r="B1" s="520"/>
      <c r="C1" s="520"/>
      <c r="D1" s="520"/>
      <c r="E1" s="520"/>
      <c r="F1" s="520"/>
      <c r="G1" s="520"/>
      <c r="H1" s="520"/>
      <c r="I1" s="520"/>
      <c r="J1" s="520"/>
      <c r="K1" s="521"/>
    </row>
    <row r="2" spans="1:11" s="32" customFormat="1" ht="21.75" customHeight="1" thickBot="1">
      <c r="A2" s="531" t="s">
        <v>118</v>
      </c>
      <c r="B2" s="532"/>
      <c r="C2" s="532"/>
      <c r="D2" s="532"/>
      <c r="E2" s="532"/>
      <c r="F2" s="532"/>
      <c r="G2" s="532"/>
      <c r="H2" s="532"/>
      <c r="I2" s="532"/>
      <c r="J2" s="532"/>
      <c r="K2" s="533"/>
    </row>
    <row r="3" spans="1:11" s="33" customFormat="1" ht="60" customHeight="1">
      <c r="A3" s="534" t="s">
        <v>0</v>
      </c>
      <c r="B3" s="522" t="s">
        <v>1</v>
      </c>
      <c r="C3" s="524" t="s">
        <v>60</v>
      </c>
      <c r="D3" s="524" t="s">
        <v>176</v>
      </c>
      <c r="E3" s="526" t="s">
        <v>55</v>
      </c>
      <c r="F3" s="526" t="s">
        <v>2</v>
      </c>
      <c r="G3" s="526" t="s">
        <v>3</v>
      </c>
      <c r="H3" s="526"/>
      <c r="I3" s="526" t="s">
        <v>4</v>
      </c>
      <c r="J3" s="526"/>
      <c r="K3" s="528" t="s">
        <v>5</v>
      </c>
    </row>
    <row r="4" spans="1:11" s="33" customFormat="1" ht="17.25" customHeight="1" thickBot="1">
      <c r="A4" s="535"/>
      <c r="B4" s="523"/>
      <c r="C4" s="525"/>
      <c r="D4" s="525"/>
      <c r="E4" s="527"/>
      <c r="F4" s="527"/>
      <c r="G4" s="34" t="s">
        <v>6</v>
      </c>
      <c r="H4" s="417" t="s">
        <v>7</v>
      </c>
      <c r="I4" s="34" t="s">
        <v>6</v>
      </c>
      <c r="J4" s="417" t="s">
        <v>7</v>
      </c>
      <c r="K4" s="529"/>
    </row>
    <row r="5" spans="1:11" s="33" customFormat="1" ht="17.25" thickBot="1">
      <c r="A5" s="35" t="s">
        <v>41</v>
      </c>
      <c r="B5" s="36" t="s">
        <v>42</v>
      </c>
      <c r="C5" s="36" t="s">
        <v>43</v>
      </c>
      <c r="D5" s="37" t="s">
        <v>90</v>
      </c>
      <c r="E5" s="38" t="s">
        <v>44</v>
      </c>
      <c r="F5" s="39" t="s">
        <v>45</v>
      </c>
      <c r="G5" s="38" t="s">
        <v>46</v>
      </c>
      <c r="H5" s="39" t="s">
        <v>47</v>
      </c>
      <c r="I5" s="38" t="s">
        <v>48</v>
      </c>
      <c r="J5" s="40" t="s">
        <v>49</v>
      </c>
      <c r="K5" s="40" t="s">
        <v>50</v>
      </c>
    </row>
    <row r="6" spans="1:11" s="32" customFormat="1" ht="17.25" thickBot="1">
      <c r="A6" s="41" t="s">
        <v>41</v>
      </c>
      <c r="B6" s="42" t="s">
        <v>94</v>
      </c>
      <c r="C6" s="43"/>
      <c r="D6" s="43"/>
      <c r="E6" s="44"/>
      <c r="F6" s="381"/>
      <c r="G6" s="382"/>
      <c r="H6" s="382"/>
      <c r="I6" s="382"/>
      <c r="J6" s="382"/>
      <c r="K6" s="45">
        <f>SUM(K7:K25)</f>
        <v>0</v>
      </c>
    </row>
    <row r="7" spans="1:11" s="32" customFormat="1" ht="18.75">
      <c r="A7" s="46">
        <v>1</v>
      </c>
      <c r="B7" s="383" t="s">
        <v>317</v>
      </c>
      <c r="C7" s="53" t="s">
        <v>95</v>
      </c>
      <c r="D7" s="47"/>
      <c r="E7" s="379" t="s">
        <v>39</v>
      </c>
      <c r="F7" s="134">
        <v>6</v>
      </c>
      <c r="G7" s="304" t="s">
        <v>9</v>
      </c>
      <c r="H7" s="304" t="s">
        <v>9</v>
      </c>
      <c r="I7" s="154"/>
      <c r="J7" s="321">
        <f>I7*F7</f>
        <v>0</v>
      </c>
      <c r="K7" s="380">
        <f>J7</f>
        <v>0</v>
      </c>
    </row>
    <row r="8" spans="1:11" s="32" customFormat="1" ht="18.75">
      <c r="A8" s="46">
        <v>2</v>
      </c>
      <c r="B8" s="383" t="s">
        <v>249</v>
      </c>
      <c r="C8" s="115"/>
      <c r="D8" s="47"/>
      <c r="E8" s="379" t="s">
        <v>204</v>
      </c>
      <c r="F8" s="134">
        <v>22</v>
      </c>
      <c r="G8" s="304" t="s">
        <v>9</v>
      </c>
      <c r="H8" s="304" t="s">
        <v>9</v>
      </c>
      <c r="I8" s="154"/>
      <c r="J8" s="321">
        <f aca="true" t="shared" si="0" ref="J8:J25">I8*F8</f>
        <v>0</v>
      </c>
      <c r="K8" s="380">
        <f aca="true" t="shared" si="1" ref="K8:K25">J8</f>
        <v>0</v>
      </c>
    </row>
    <row r="9" spans="1:11" s="32" customFormat="1" ht="18.75">
      <c r="A9" s="46">
        <v>3</v>
      </c>
      <c r="B9" s="376" t="s">
        <v>268</v>
      </c>
      <c r="C9" s="115"/>
      <c r="D9" s="48"/>
      <c r="E9" s="48" t="s">
        <v>204</v>
      </c>
      <c r="F9" s="52">
        <v>5.6</v>
      </c>
      <c r="G9" s="304" t="s">
        <v>9</v>
      </c>
      <c r="H9" s="304" t="s">
        <v>9</v>
      </c>
      <c r="I9" s="154"/>
      <c r="J9" s="321">
        <f t="shared" si="0"/>
        <v>0</v>
      </c>
      <c r="K9" s="380">
        <f t="shared" si="1"/>
        <v>0</v>
      </c>
    </row>
    <row r="10" spans="1:11" s="32" customFormat="1" ht="18.75">
      <c r="A10" s="46">
        <v>4</v>
      </c>
      <c r="B10" s="383" t="s">
        <v>305</v>
      </c>
      <c r="C10" s="115"/>
      <c r="D10" s="48"/>
      <c r="E10" s="379" t="s">
        <v>39</v>
      </c>
      <c r="F10" s="134">
        <v>50</v>
      </c>
      <c r="G10" s="304" t="s">
        <v>9</v>
      </c>
      <c r="H10" s="304" t="s">
        <v>9</v>
      </c>
      <c r="I10" s="154"/>
      <c r="J10" s="321">
        <f t="shared" si="0"/>
        <v>0</v>
      </c>
      <c r="K10" s="380">
        <f t="shared" si="1"/>
        <v>0</v>
      </c>
    </row>
    <row r="11" spans="1:11" s="32" customFormat="1" ht="18.75">
      <c r="A11" s="46">
        <v>5</v>
      </c>
      <c r="B11" s="383" t="s">
        <v>306</v>
      </c>
      <c r="C11" s="115"/>
      <c r="D11" s="48"/>
      <c r="E11" s="379" t="s">
        <v>39</v>
      </c>
      <c r="F11" s="134">
        <v>9</v>
      </c>
      <c r="G11" s="304" t="s">
        <v>9</v>
      </c>
      <c r="H11" s="304" t="s">
        <v>9</v>
      </c>
      <c r="I11" s="154"/>
      <c r="J11" s="321">
        <f t="shared" si="0"/>
        <v>0</v>
      </c>
      <c r="K11" s="380">
        <f t="shared" si="1"/>
        <v>0</v>
      </c>
    </row>
    <row r="12" spans="1:11" s="32" customFormat="1" ht="18.75">
      <c r="A12" s="46">
        <v>6</v>
      </c>
      <c r="B12" s="403" t="s">
        <v>242</v>
      </c>
      <c r="C12" s="115"/>
      <c r="D12" s="48"/>
      <c r="E12" s="379" t="s">
        <v>39</v>
      </c>
      <c r="F12" s="134">
        <v>246</v>
      </c>
      <c r="G12" s="304" t="s">
        <v>9</v>
      </c>
      <c r="H12" s="304" t="s">
        <v>9</v>
      </c>
      <c r="I12" s="154"/>
      <c r="J12" s="321">
        <f t="shared" si="0"/>
        <v>0</v>
      </c>
      <c r="K12" s="380">
        <f t="shared" si="1"/>
        <v>0</v>
      </c>
    </row>
    <row r="13" spans="1:11" s="32" customFormat="1" ht="18.75">
      <c r="A13" s="46">
        <v>7</v>
      </c>
      <c r="B13" s="376" t="s">
        <v>253</v>
      </c>
      <c r="C13" s="115"/>
      <c r="D13" s="48"/>
      <c r="E13" s="379" t="s">
        <v>39</v>
      </c>
      <c r="F13" s="134">
        <v>40</v>
      </c>
      <c r="G13" s="304" t="s">
        <v>9</v>
      </c>
      <c r="H13" s="304" t="s">
        <v>9</v>
      </c>
      <c r="I13" s="154"/>
      <c r="J13" s="321">
        <f t="shared" si="0"/>
        <v>0</v>
      </c>
      <c r="K13" s="380">
        <f t="shared" si="1"/>
        <v>0</v>
      </c>
    </row>
    <row r="14" spans="1:11" s="32" customFormat="1" ht="18.75">
      <c r="A14" s="46">
        <v>8</v>
      </c>
      <c r="B14" s="377" t="s">
        <v>243</v>
      </c>
      <c r="C14" s="115"/>
      <c r="D14" s="48"/>
      <c r="E14" s="379" t="s">
        <v>39</v>
      </c>
      <c r="F14" s="134">
        <v>190</v>
      </c>
      <c r="G14" s="304" t="s">
        <v>9</v>
      </c>
      <c r="H14" s="304" t="s">
        <v>9</v>
      </c>
      <c r="I14" s="154"/>
      <c r="J14" s="321">
        <f t="shared" si="0"/>
        <v>0</v>
      </c>
      <c r="K14" s="380">
        <f t="shared" si="1"/>
        <v>0</v>
      </c>
    </row>
    <row r="15" spans="1:11" s="32" customFormat="1" ht="18.75">
      <c r="A15" s="46">
        <v>9</v>
      </c>
      <c r="B15" s="377" t="s">
        <v>252</v>
      </c>
      <c r="C15" s="115"/>
      <c r="D15" s="48"/>
      <c r="E15" s="379" t="s">
        <v>39</v>
      </c>
      <c r="F15" s="134">
        <v>2.2</v>
      </c>
      <c r="G15" s="304" t="s">
        <v>9</v>
      </c>
      <c r="H15" s="304" t="s">
        <v>9</v>
      </c>
      <c r="I15" s="154"/>
      <c r="J15" s="321">
        <f t="shared" si="0"/>
        <v>0</v>
      </c>
      <c r="K15" s="380">
        <f t="shared" si="1"/>
        <v>0</v>
      </c>
    </row>
    <row r="16" spans="1:11" s="32" customFormat="1" ht="31.5">
      <c r="A16" s="46">
        <v>10</v>
      </c>
      <c r="B16" s="377" t="s">
        <v>244</v>
      </c>
      <c r="C16" s="115"/>
      <c r="D16" s="48"/>
      <c r="E16" s="379" t="s">
        <v>39</v>
      </c>
      <c r="F16" s="134">
        <v>201</v>
      </c>
      <c r="G16" s="304" t="s">
        <v>9</v>
      </c>
      <c r="H16" s="304" t="s">
        <v>9</v>
      </c>
      <c r="I16" s="154"/>
      <c r="J16" s="321">
        <f t="shared" si="0"/>
        <v>0</v>
      </c>
      <c r="K16" s="380">
        <f t="shared" si="1"/>
        <v>0</v>
      </c>
    </row>
    <row r="17" spans="1:11" s="32" customFormat="1" ht="18.75">
      <c r="A17" s="46">
        <v>11</v>
      </c>
      <c r="B17" s="376" t="s">
        <v>250</v>
      </c>
      <c r="C17" s="115"/>
      <c r="D17" s="48"/>
      <c r="E17" s="379" t="s">
        <v>39</v>
      </c>
      <c r="F17" s="134">
        <v>50.8</v>
      </c>
      <c r="G17" s="304" t="s">
        <v>9</v>
      </c>
      <c r="H17" s="304" t="s">
        <v>9</v>
      </c>
      <c r="I17" s="154"/>
      <c r="J17" s="321">
        <f t="shared" si="0"/>
        <v>0</v>
      </c>
      <c r="K17" s="380">
        <f t="shared" si="1"/>
        <v>0</v>
      </c>
    </row>
    <row r="18" spans="1:11" s="32" customFormat="1" ht="16.5">
      <c r="A18" s="46">
        <v>12</v>
      </c>
      <c r="B18" s="376" t="s">
        <v>245</v>
      </c>
      <c r="C18" s="115"/>
      <c r="D18" s="48"/>
      <c r="E18" s="379" t="s">
        <v>63</v>
      </c>
      <c r="F18" s="134">
        <v>50</v>
      </c>
      <c r="G18" s="304" t="s">
        <v>9</v>
      </c>
      <c r="H18" s="304" t="s">
        <v>9</v>
      </c>
      <c r="I18" s="154"/>
      <c r="J18" s="321">
        <f t="shared" si="0"/>
        <v>0</v>
      </c>
      <c r="K18" s="380">
        <f t="shared" si="1"/>
        <v>0</v>
      </c>
    </row>
    <row r="19" spans="1:11" s="32" customFormat="1" ht="16.5">
      <c r="A19" s="46">
        <v>13</v>
      </c>
      <c r="B19" s="376" t="s">
        <v>246</v>
      </c>
      <c r="C19" s="115"/>
      <c r="D19" s="48"/>
      <c r="E19" s="379" t="s">
        <v>61</v>
      </c>
      <c r="F19" s="134">
        <v>230</v>
      </c>
      <c r="G19" s="304" t="s">
        <v>9</v>
      </c>
      <c r="H19" s="304" t="s">
        <v>9</v>
      </c>
      <c r="I19" s="154"/>
      <c r="J19" s="321">
        <f t="shared" si="0"/>
        <v>0</v>
      </c>
      <c r="K19" s="380">
        <f t="shared" si="1"/>
        <v>0</v>
      </c>
    </row>
    <row r="20" spans="1:11" s="32" customFormat="1" ht="16.5">
      <c r="A20" s="46">
        <v>14</v>
      </c>
      <c r="B20" s="376" t="s">
        <v>247</v>
      </c>
      <c r="C20" s="115"/>
      <c r="D20" s="48"/>
      <c r="E20" s="48" t="s">
        <v>61</v>
      </c>
      <c r="F20" s="49">
        <v>500</v>
      </c>
      <c r="G20" s="304" t="s">
        <v>9</v>
      </c>
      <c r="H20" s="304" t="s">
        <v>9</v>
      </c>
      <c r="I20" s="154"/>
      <c r="J20" s="321">
        <f t="shared" si="0"/>
        <v>0</v>
      </c>
      <c r="K20" s="380">
        <f t="shared" si="1"/>
        <v>0</v>
      </c>
    </row>
    <row r="21" spans="1:11" s="32" customFormat="1" ht="16.5">
      <c r="A21" s="46">
        <v>15</v>
      </c>
      <c r="B21" s="376" t="s">
        <v>347</v>
      </c>
      <c r="C21" s="115"/>
      <c r="D21" s="48"/>
      <c r="E21" s="48" t="s">
        <v>63</v>
      </c>
      <c r="F21" s="52">
        <v>30</v>
      </c>
      <c r="G21" s="304" t="s">
        <v>9</v>
      </c>
      <c r="H21" s="304" t="s">
        <v>9</v>
      </c>
      <c r="I21" s="154"/>
      <c r="J21" s="321">
        <f t="shared" si="0"/>
        <v>0</v>
      </c>
      <c r="K21" s="380">
        <f t="shared" si="1"/>
        <v>0</v>
      </c>
    </row>
    <row r="22" spans="1:11" s="32" customFormat="1" ht="18.75">
      <c r="A22" s="46">
        <v>16</v>
      </c>
      <c r="B22" s="376" t="s">
        <v>349</v>
      </c>
      <c r="C22" s="115"/>
      <c r="D22" s="48"/>
      <c r="E22" s="48" t="s">
        <v>39</v>
      </c>
      <c r="F22" s="52">
        <v>253.5</v>
      </c>
      <c r="G22" s="304" t="s">
        <v>9</v>
      </c>
      <c r="H22" s="304" t="s">
        <v>9</v>
      </c>
      <c r="I22" s="154"/>
      <c r="J22" s="321">
        <f t="shared" si="0"/>
        <v>0</v>
      </c>
      <c r="K22" s="380">
        <f t="shared" si="1"/>
        <v>0</v>
      </c>
    </row>
    <row r="23" spans="1:11" s="32" customFormat="1" ht="31.5">
      <c r="A23" s="46">
        <v>17</v>
      </c>
      <c r="B23" s="377" t="s">
        <v>248</v>
      </c>
      <c r="C23" s="115"/>
      <c r="D23" s="48"/>
      <c r="E23" s="53" t="s">
        <v>63</v>
      </c>
      <c r="F23" s="54">
        <v>2</v>
      </c>
      <c r="G23" s="304" t="s">
        <v>9</v>
      </c>
      <c r="H23" s="304" t="s">
        <v>9</v>
      </c>
      <c r="I23" s="154"/>
      <c r="J23" s="321">
        <f t="shared" si="0"/>
        <v>0</v>
      </c>
      <c r="K23" s="380">
        <f t="shared" si="1"/>
        <v>0</v>
      </c>
    </row>
    <row r="24" spans="1:11" s="32" customFormat="1" ht="18.75">
      <c r="A24" s="46">
        <v>18</v>
      </c>
      <c r="B24" s="377" t="s">
        <v>251</v>
      </c>
      <c r="C24" s="115"/>
      <c r="D24" s="48"/>
      <c r="E24" s="48" t="s">
        <v>39</v>
      </c>
      <c r="F24" s="54">
        <v>8.9</v>
      </c>
      <c r="G24" s="304" t="s">
        <v>9</v>
      </c>
      <c r="H24" s="304" t="s">
        <v>9</v>
      </c>
      <c r="I24" s="154"/>
      <c r="J24" s="321">
        <f t="shared" si="0"/>
        <v>0</v>
      </c>
      <c r="K24" s="380">
        <f t="shared" si="1"/>
        <v>0</v>
      </c>
    </row>
    <row r="25" spans="1:11" s="32" customFormat="1" ht="32.25" thickBot="1">
      <c r="A25" s="46">
        <v>19</v>
      </c>
      <c r="B25" s="378" t="s">
        <v>348</v>
      </c>
      <c r="C25" s="115"/>
      <c r="D25" s="48"/>
      <c r="E25" s="53" t="s">
        <v>88</v>
      </c>
      <c r="F25" s="54">
        <v>14</v>
      </c>
      <c r="G25" s="304" t="s">
        <v>9</v>
      </c>
      <c r="H25" s="304" t="s">
        <v>9</v>
      </c>
      <c r="I25" s="154"/>
      <c r="J25" s="321">
        <f t="shared" si="0"/>
        <v>0</v>
      </c>
      <c r="K25" s="380">
        <f t="shared" si="1"/>
        <v>0</v>
      </c>
    </row>
    <row r="26" spans="1:11" s="33" customFormat="1" ht="17.25" customHeight="1" thickBot="1">
      <c r="A26" s="58" t="s">
        <v>42</v>
      </c>
      <c r="B26" s="405" t="s">
        <v>89</v>
      </c>
      <c r="C26" s="431"/>
      <c r="D26" s="431"/>
      <c r="E26" s="431"/>
      <c r="F26" s="431"/>
      <c r="G26" s="406"/>
      <c r="H26" s="406"/>
      <c r="I26" s="406"/>
      <c r="J26" s="406"/>
      <c r="K26" s="407">
        <f>SUM(K53:K133)</f>
        <v>0</v>
      </c>
    </row>
    <row r="27" spans="1:11" s="33" customFormat="1" ht="31.5">
      <c r="A27" s="323">
        <v>1</v>
      </c>
      <c r="B27" s="414" t="s">
        <v>312</v>
      </c>
      <c r="C27" s="323" t="s">
        <v>200</v>
      </c>
      <c r="D27" s="432"/>
      <c r="E27" s="48" t="s">
        <v>39</v>
      </c>
      <c r="F27" s="404">
        <v>16</v>
      </c>
      <c r="G27" s="450"/>
      <c r="H27" s="328">
        <f aca="true" t="shared" si="2" ref="H27:H36">F27*G27</f>
        <v>0</v>
      </c>
      <c r="I27" s="450"/>
      <c r="J27" s="328">
        <f aca="true" t="shared" si="3" ref="J27:J37">I27*F27</f>
        <v>0</v>
      </c>
      <c r="K27" s="328">
        <f aca="true" t="shared" si="4" ref="K27:K36">J27+H27</f>
        <v>0</v>
      </c>
    </row>
    <row r="28" spans="1:11" s="33" customFormat="1" ht="18.75">
      <c r="A28" s="323">
        <v>2</v>
      </c>
      <c r="B28" s="377" t="s">
        <v>308</v>
      </c>
      <c r="C28" s="433" t="s">
        <v>200</v>
      </c>
      <c r="D28" s="434"/>
      <c r="E28" s="48" t="s">
        <v>39</v>
      </c>
      <c r="F28" s="134">
        <v>28</v>
      </c>
      <c r="G28" s="450"/>
      <c r="H28" s="328">
        <f t="shared" si="2"/>
        <v>0</v>
      </c>
      <c r="I28" s="450"/>
      <c r="J28" s="328">
        <f t="shared" si="3"/>
        <v>0</v>
      </c>
      <c r="K28" s="328">
        <f t="shared" si="4"/>
        <v>0</v>
      </c>
    </row>
    <row r="29" spans="1:11" s="33" customFormat="1" ht="18.75">
      <c r="A29" s="323">
        <v>3</v>
      </c>
      <c r="B29" s="377" t="s">
        <v>307</v>
      </c>
      <c r="C29" s="433" t="s">
        <v>200</v>
      </c>
      <c r="D29" s="434"/>
      <c r="E29" s="48" t="s">
        <v>39</v>
      </c>
      <c r="F29" s="134">
        <v>25</v>
      </c>
      <c r="G29" s="450"/>
      <c r="H29" s="328">
        <f t="shared" si="2"/>
        <v>0</v>
      </c>
      <c r="I29" s="450"/>
      <c r="J29" s="328">
        <f t="shared" si="3"/>
        <v>0</v>
      </c>
      <c r="K29" s="328">
        <f t="shared" si="4"/>
        <v>0</v>
      </c>
    </row>
    <row r="30" spans="1:11" s="33" customFormat="1" ht="31.5">
      <c r="A30" s="323">
        <v>4</v>
      </c>
      <c r="B30" s="377" t="s">
        <v>309</v>
      </c>
      <c r="C30" s="433" t="s">
        <v>200</v>
      </c>
      <c r="D30" s="434"/>
      <c r="E30" s="48" t="s">
        <v>204</v>
      </c>
      <c r="F30" s="134">
        <v>3.2</v>
      </c>
      <c r="G30" s="450"/>
      <c r="H30" s="328">
        <f t="shared" si="2"/>
        <v>0</v>
      </c>
      <c r="I30" s="450"/>
      <c r="J30" s="328">
        <f t="shared" si="3"/>
        <v>0</v>
      </c>
      <c r="K30" s="328">
        <f t="shared" si="4"/>
        <v>0</v>
      </c>
    </row>
    <row r="31" spans="1:11" s="33" customFormat="1" ht="18.75">
      <c r="A31" s="323">
        <v>5</v>
      </c>
      <c r="B31" s="377" t="s">
        <v>310</v>
      </c>
      <c r="C31" s="151"/>
      <c r="D31" s="434"/>
      <c r="E31" s="48" t="s">
        <v>204</v>
      </c>
      <c r="F31" s="134">
        <v>3.5</v>
      </c>
      <c r="G31" s="450"/>
      <c r="H31" s="328">
        <f t="shared" si="2"/>
        <v>0</v>
      </c>
      <c r="I31" s="450"/>
      <c r="J31" s="328">
        <f t="shared" si="3"/>
        <v>0</v>
      </c>
      <c r="K31" s="328">
        <f t="shared" si="4"/>
        <v>0</v>
      </c>
    </row>
    <row r="32" spans="1:11" s="33" customFormat="1" ht="18.75">
      <c r="A32" s="323">
        <v>6</v>
      </c>
      <c r="B32" s="377" t="s">
        <v>311</v>
      </c>
      <c r="C32" s="151"/>
      <c r="D32" s="434"/>
      <c r="E32" s="48" t="s">
        <v>39</v>
      </c>
      <c r="F32" s="134">
        <v>13.5</v>
      </c>
      <c r="G32" s="450"/>
      <c r="H32" s="328">
        <f t="shared" si="2"/>
        <v>0</v>
      </c>
      <c r="I32" s="450"/>
      <c r="J32" s="328">
        <f t="shared" si="3"/>
        <v>0</v>
      </c>
      <c r="K32" s="328">
        <f t="shared" si="4"/>
        <v>0</v>
      </c>
    </row>
    <row r="33" spans="1:11" s="33" customFormat="1" ht="18.75">
      <c r="A33" s="323">
        <v>7</v>
      </c>
      <c r="B33" s="397" t="s">
        <v>313</v>
      </c>
      <c r="C33" s="433" t="s">
        <v>200</v>
      </c>
      <c r="D33" s="434"/>
      <c r="E33" s="48" t="s">
        <v>204</v>
      </c>
      <c r="F33" s="134">
        <v>9</v>
      </c>
      <c r="G33" s="450"/>
      <c r="H33" s="321">
        <f t="shared" si="2"/>
        <v>0</v>
      </c>
      <c r="I33" s="450"/>
      <c r="J33" s="321">
        <f t="shared" si="3"/>
        <v>0</v>
      </c>
      <c r="K33" s="321">
        <f t="shared" si="4"/>
        <v>0</v>
      </c>
    </row>
    <row r="34" spans="1:11" s="33" customFormat="1" ht="31.5">
      <c r="A34" s="323">
        <v>8</v>
      </c>
      <c r="B34" s="397" t="s">
        <v>314</v>
      </c>
      <c r="C34" s="433" t="s">
        <v>200</v>
      </c>
      <c r="D34" s="434"/>
      <c r="E34" s="327" t="s">
        <v>315</v>
      </c>
      <c r="F34" s="134">
        <v>2.31</v>
      </c>
      <c r="G34" s="450"/>
      <c r="H34" s="321">
        <f t="shared" si="2"/>
        <v>0</v>
      </c>
      <c r="I34" s="450"/>
      <c r="J34" s="321">
        <f t="shared" si="3"/>
        <v>0</v>
      </c>
      <c r="K34" s="321">
        <f t="shared" si="4"/>
        <v>0</v>
      </c>
    </row>
    <row r="35" spans="1:11" s="33" customFormat="1" ht="18.75">
      <c r="A35" s="323">
        <v>9</v>
      </c>
      <c r="B35" s="397" t="s">
        <v>316</v>
      </c>
      <c r="C35" s="151"/>
      <c r="D35" s="434"/>
      <c r="E35" s="327" t="s">
        <v>204</v>
      </c>
      <c r="F35" s="134">
        <v>1</v>
      </c>
      <c r="G35" s="450"/>
      <c r="H35" s="321">
        <f t="shared" si="2"/>
        <v>0</v>
      </c>
      <c r="I35" s="450"/>
      <c r="J35" s="321">
        <f t="shared" si="3"/>
        <v>0</v>
      </c>
      <c r="K35" s="321">
        <f t="shared" si="4"/>
        <v>0</v>
      </c>
    </row>
    <row r="36" spans="1:11" s="33" customFormat="1" ht="18.75">
      <c r="A36" s="323">
        <v>10</v>
      </c>
      <c r="B36" s="397" t="s">
        <v>331</v>
      </c>
      <c r="C36" s="151"/>
      <c r="D36" s="434"/>
      <c r="E36" s="48" t="s">
        <v>39</v>
      </c>
      <c r="F36" s="134">
        <v>31</v>
      </c>
      <c r="G36" s="450"/>
      <c r="H36" s="328">
        <f t="shared" si="2"/>
        <v>0</v>
      </c>
      <c r="I36" s="450"/>
      <c r="J36" s="328">
        <f t="shared" si="3"/>
        <v>0</v>
      </c>
      <c r="K36" s="328">
        <f t="shared" si="4"/>
        <v>0</v>
      </c>
    </row>
    <row r="37" spans="1:11" s="33" customFormat="1" ht="18.75">
      <c r="A37" s="323">
        <v>11</v>
      </c>
      <c r="B37" s="397" t="s">
        <v>318</v>
      </c>
      <c r="C37" s="151"/>
      <c r="D37" s="434"/>
      <c r="E37" s="48" t="s">
        <v>39</v>
      </c>
      <c r="F37" s="134">
        <v>6</v>
      </c>
      <c r="G37" s="304" t="s">
        <v>9</v>
      </c>
      <c r="H37" s="304" t="s">
        <v>9</v>
      </c>
      <c r="I37" s="450"/>
      <c r="J37" s="50">
        <f t="shared" si="3"/>
        <v>0</v>
      </c>
      <c r="K37" s="51">
        <f>J37</f>
        <v>0</v>
      </c>
    </row>
    <row r="38" spans="1:11" s="33" customFormat="1" ht="16.5">
      <c r="A38" s="323">
        <v>12</v>
      </c>
      <c r="B38" s="397" t="s">
        <v>319</v>
      </c>
      <c r="C38" s="433" t="s">
        <v>327</v>
      </c>
      <c r="D38" s="434"/>
      <c r="E38" s="389" t="s">
        <v>325</v>
      </c>
      <c r="F38" s="389">
        <v>28.7</v>
      </c>
      <c r="G38" s="154"/>
      <c r="H38" s="329">
        <f aca="true" t="shared" si="5" ref="H38:H44">F38*G38</f>
        <v>0</v>
      </c>
      <c r="I38" s="304" t="s">
        <v>9</v>
      </c>
      <c r="J38" s="304" t="s">
        <v>9</v>
      </c>
      <c r="K38" s="385">
        <f>H38</f>
        <v>0</v>
      </c>
    </row>
    <row r="39" spans="1:11" s="33" customFormat="1" ht="16.5">
      <c r="A39" s="323">
        <v>13</v>
      </c>
      <c r="B39" s="397" t="s">
        <v>320</v>
      </c>
      <c r="C39" s="433" t="s">
        <v>328</v>
      </c>
      <c r="D39" s="434"/>
      <c r="E39" s="389" t="s">
        <v>325</v>
      </c>
      <c r="F39" s="389">
        <v>12.32</v>
      </c>
      <c r="G39" s="154"/>
      <c r="H39" s="329">
        <f t="shared" si="5"/>
        <v>0</v>
      </c>
      <c r="I39" s="304" t="s">
        <v>9</v>
      </c>
      <c r="J39" s="304" t="s">
        <v>9</v>
      </c>
      <c r="K39" s="385">
        <f>H39</f>
        <v>0</v>
      </c>
    </row>
    <row r="40" spans="1:11" s="33" customFormat="1" ht="16.5">
      <c r="A40" s="323">
        <v>14</v>
      </c>
      <c r="B40" s="397" t="s">
        <v>320</v>
      </c>
      <c r="C40" s="433" t="s">
        <v>329</v>
      </c>
      <c r="D40" s="434"/>
      <c r="E40" s="389" t="s">
        <v>325</v>
      </c>
      <c r="F40" s="389">
        <v>1.6</v>
      </c>
      <c r="G40" s="154"/>
      <c r="H40" s="329">
        <f t="shared" si="5"/>
        <v>0</v>
      </c>
      <c r="I40" s="304" t="s">
        <v>9</v>
      </c>
      <c r="J40" s="304" t="s">
        <v>9</v>
      </c>
      <c r="K40" s="385">
        <f>H40</f>
        <v>0</v>
      </c>
    </row>
    <row r="41" spans="1:11" s="33" customFormat="1" ht="16.5">
      <c r="A41" s="323">
        <v>15</v>
      </c>
      <c r="B41" s="397" t="s">
        <v>352</v>
      </c>
      <c r="C41" s="433" t="s">
        <v>321</v>
      </c>
      <c r="D41" s="434"/>
      <c r="E41" s="389" t="s">
        <v>17</v>
      </c>
      <c r="F41" s="389">
        <v>5</v>
      </c>
      <c r="G41" s="154"/>
      <c r="H41" s="329">
        <f t="shared" si="5"/>
        <v>0</v>
      </c>
      <c r="I41" s="304" t="s">
        <v>9</v>
      </c>
      <c r="J41" s="304" t="s">
        <v>9</v>
      </c>
      <c r="K41" s="385">
        <f>H41</f>
        <v>0</v>
      </c>
    </row>
    <row r="42" spans="1:11" s="33" customFormat="1" ht="16.5">
      <c r="A42" s="323">
        <v>16</v>
      </c>
      <c r="B42" s="397" t="s">
        <v>322</v>
      </c>
      <c r="C42" s="433" t="s">
        <v>323</v>
      </c>
      <c r="D42" s="434"/>
      <c r="E42" s="389" t="s">
        <v>325</v>
      </c>
      <c r="F42" s="389">
        <v>6.8</v>
      </c>
      <c r="G42" s="154"/>
      <c r="H42" s="329">
        <f t="shared" si="5"/>
        <v>0</v>
      </c>
      <c r="I42" s="304" t="s">
        <v>9</v>
      </c>
      <c r="J42" s="304" t="s">
        <v>9</v>
      </c>
      <c r="K42" s="385">
        <f>H42</f>
        <v>0</v>
      </c>
    </row>
    <row r="43" spans="1:11" s="33" customFormat="1" ht="16.5">
      <c r="A43" s="323">
        <v>17</v>
      </c>
      <c r="B43" s="397" t="s">
        <v>324</v>
      </c>
      <c r="C43" s="151"/>
      <c r="D43" s="434"/>
      <c r="E43" s="389" t="s">
        <v>325</v>
      </c>
      <c r="F43" s="389">
        <v>23.7</v>
      </c>
      <c r="G43" s="154"/>
      <c r="H43" s="329">
        <f t="shared" si="5"/>
        <v>0</v>
      </c>
      <c r="I43" s="154"/>
      <c r="J43" s="329">
        <f>I43*F43</f>
        <v>0</v>
      </c>
      <c r="K43" s="329">
        <f>J43+H43</f>
        <v>0</v>
      </c>
    </row>
    <row r="44" spans="1:11" s="33" customFormat="1" ht="18.75">
      <c r="A44" s="323">
        <v>18</v>
      </c>
      <c r="B44" s="397" t="s">
        <v>330</v>
      </c>
      <c r="C44" s="151"/>
      <c r="D44" s="434"/>
      <c r="E44" s="388" t="s">
        <v>326</v>
      </c>
      <c r="F44" s="388">
        <v>7.5</v>
      </c>
      <c r="G44" s="154"/>
      <c r="H44" s="329">
        <f t="shared" si="5"/>
        <v>0</v>
      </c>
      <c r="I44" s="154"/>
      <c r="J44" s="329">
        <f>I44*F44</f>
        <v>0</v>
      </c>
      <c r="K44" s="329">
        <f>J44+H44</f>
        <v>0</v>
      </c>
    </row>
    <row r="45" spans="1:11" s="33" customFormat="1" ht="17.25" customHeight="1">
      <c r="A45" s="323">
        <v>19</v>
      </c>
      <c r="B45" s="397" t="s">
        <v>207</v>
      </c>
      <c r="C45" s="433" t="s">
        <v>200</v>
      </c>
      <c r="D45" s="435"/>
      <c r="E45" s="325" t="s">
        <v>98</v>
      </c>
      <c r="F45" s="326">
        <v>9</v>
      </c>
      <c r="G45" s="154"/>
      <c r="H45" s="328">
        <f aca="true" t="shared" si="6" ref="H45:H52">F45*G45</f>
        <v>0</v>
      </c>
      <c r="I45" s="304" t="s">
        <v>9</v>
      </c>
      <c r="J45" s="304" t="s">
        <v>9</v>
      </c>
      <c r="K45" s="385">
        <f>H45</f>
        <v>0</v>
      </c>
    </row>
    <row r="46" spans="1:11" s="33" customFormat="1" ht="17.25" customHeight="1">
      <c r="A46" s="323">
        <v>20</v>
      </c>
      <c r="B46" s="397" t="s">
        <v>298</v>
      </c>
      <c r="C46" s="151"/>
      <c r="D46" s="435"/>
      <c r="E46" s="48" t="s">
        <v>39</v>
      </c>
      <c r="F46" s="52">
        <v>23</v>
      </c>
      <c r="G46" s="154"/>
      <c r="H46" s="50">
        <f t="shared" si="6"/>
        <v>0</v>
      </c>
      <c r="I46" s="121"/>
      <c r="J46" s="50">
        <f>I46*F46</f>
        <v>0</v>
      </c>
      <c r="K46" s="51">
        <f>H46+J46</f>
        <v>0</v>
      </c>
    </row>
    <row r="47" spans="1:11" s="33" customFormat="1" ht="17.25" customHeight="1">
      <c r="A47" s="323">
        <v>21</v>
      </c>
      <c r="B47" s="397" t="s">
        <v>299</v>
      </c>
      <c r="C47" s="151"/>
      <c r="D47" s="435"/>
      <c r="E47" s="48" t="s">
        <v>39</v>
      </c>
      <c r="F47" s="52">
        <v>45</v>
      </c>
      <c r="G47" s="154"/>
      <c r="H47" s="50">
        <f t="shared" si="6"/>
        <v>0</v>
      </c>
      <c r="I47" s="121"/>
      <c r="J47" s="50">
        <f>I47*F47</f>
        <v>0</v>
      </c>
      <c r="K47" s="51">
        <f>H47+J47</f>
        <v>0</v>
      </c>
    </row>
    <row r="48" spans="1:11" s="33" customFormat="1" ht="18.75">
      <c r="A48" s="323">
        <v>22</v>
      </c>
      <c r="B48" s="397" t="s">
        <v>269</v>
      </c>
      <c r="C48" s="151"/>
      <c r="D48" s="436"/>
      <c r="E48" s="48" t="s">
        <v>204</v>
      </c>
      <c r="F48" s="52">
        <v>3.7</v>
      </c>
      <c r="G48" s="154"/>
      <c r="H48" s="50">
        <f t="shared" si="6"/>
        <v>0</v>
      </c>
      <c r="I48" s="121"/>
      <c r="J48" s="50">
        <f>I48*F48</f>
        <v>0</v>
      </c>
      <c r="K48" s="51">
        <f>H48+J48</f>
        <v>0</v>
      </c>
    </row>
    <row r="49" spans="1:11" s="33" customFormat="1" ht="18.75">
      <c r="A49" s="323">
        <v>23</v>
      </c>
      <c r="B49" s="397" t="s">
        <v>270</v>
      </c>
      <c r="C49" s="151"/>
      <c r="D49" s="436"/>
      <c r="E49" s="48" t="s">
        <v>204</v>
      </c>
      <c r="F49" s="52">
        <v>1.6</v>
      </c>
      <c r="G49" s="154"/>
      <c r="H49" s="50">
        <f t="shared" si="6"/>
        <v>0</v>
      </c>
      <c r="I49" s="121"/>
      <c r="J49" s="50">
        <f>I49*F49</f>
        <v>0</v>
      </c>
      <c r="K49" s="51">
        <f>H49+J49</f>
        <v>0</v>
      </c>
    </row>
    <row r="50" spans="1:11" s="33" customFormat="1" ht="16.5">
      <c r="A50" s="323">
        <v>24</v>
      </c>
      <c r="B50" s="401" t="s">
        <v>141</v>
      </c>
      <c r="C50" s="116"/>
      <c r="D50" s="435"/>
      <c r="E50" s="48" t="s">
        <v>98</v>
      </c>
      <c r="F50" s="52">
        <v>42</v>
      </c>
      <c r="G50" s="154"/>
      <c r="H50" s="50">
        <f t="shared" si="6"/>
        <v>0</v>
      </c>
      <c r="I50" s="304" t="s">
        <v>9</v>
      </c>
      <c r="J50" s="304" t="s">
        <v>9</v>
      </c>
      <c r="K50" s="385">
        <f>H50</f>
        <v>0</v>
      </c>
    </row>
    <row r="51" spans="1:11" s="33" customFormat="1" ht="31.5">
      <c r="A51" s="323">
        <v>25</v>
      </c>
      <c r="B51" s="397" t="s">
        <v>286</v>
      </c>
      <c r="C51" s="303"/>
      <c r="D51" s="435"/>
      <c r="E51" s="48" t="s">
        <v>204</v>
      </c>
      <c r="F51" s="52">
        <v>3.6</v>
      </c>
      <c r="G51" s="154"/>
      <c r="H51" s="50">
        <f t="shared" si="6"/>
        <v>0</v>
      </c>
      <c r="I51" s="121"/>
      <c r="J51" s="50">
        <f>I51*F51</f>
        <v>0</v>
      </c>
      <c r="K51" s="51">
        <f>H51+J51</f>
        <v>0</v>
      </c>
    </row>
    <row r="52" spans="1:11" s="33" customFormat="1" ht="16.5">
      <c r="A52" s="323">
        <v>26</v>
      </c>
      <c r="B52" s="401" t="s">
        <v>141</v>
      </c>
      <c r="C52" s="117"/>
      <c r="D52" s="435"/>
      <c r="E52" s="48" t="s">
        <v>98</v>
      </c>
      <c r="F52" s="52">
        <v>78</v>
      </c>
      <c r="G52" s="154"/>
      <c r="H52" s="50">
        <f t="shared" si="6"/>
        <v>0</v>
      </c>
      <c r="I52" s="304" t="s">
        <v>9</v>
      </c>
      <c r="J52" s="304" t="s">
        <v>9</v>
      </c>
      <c r="K52" s="385">
        <f>H52</f>
        <v>0</v>
      </c>
    </row>
    <row r="53" spans="1:11" s="33" customFormat="1" ht="21" customHeight="1">
      <c r="A53" s="323">
        <v>27</v>
      </c>
      <c r="B53" s="401" t="s">
        <v>192</v>
      </c>
      <c r="C53" s="117"/>
      <c r="D53" s="435"/>
      <c r="E53" s="48" t="s">
        <v>39</v>
      </c>
      <c r="F53" s="52">
        <v>239</v>
      </c>
      <c r="G53" s="304" t="s">
        <v>9</v>
      </c>
      <c r="H53" s="304" t="s">
        <v>9</v>
      </c>
      <c r="I53" s="121"/>
      <c r="J53" s="50">
        <f aca="true" t="shared" si="7" ref="J53:J100">I53*F53</f>
        <v>0</v>
      </c>
      <c r="K53" s="51">
        <f>J53</f>
        <v>0</v>
      </c>
    </row>
    <row r="54" spans="1:11" ht="16.5" outlineLevel="1">
      <c r="A54" s="323">
        <v>28</v>
      </c>
      <c r="B54" s="401" t="s">
        <v>141</v>
      </c>
      <c r="C54" s="117"/>
      <c r="D54" s="435"/>
      <c r="E54" s="48" t="s">
        <v>98</v>
      </c>
      <c r="F54" s="52">
        <v>560</v>
      </c>
      <c r="G54" s="121"/>
      <c r="H54" s="50">
        <f aca="true" t="shared" si="8" ref="H54:H59">F54*G54</f>
        <v>0</v>
      </c>
      <c r="I54" s="304" t="s">
        <v>9</v>
      </c>
      <c r="J54" s="304" t="s">
        <v>9</v>
      </c>
      <c r="K54" s="385">
        <f>H54</f>
        <v>0</v>
      </c>
    </row>
    <row r="55" spans="1:11" ht="18.75" outlineLevel="1">
      <c r="A55" s="323">
        <v>29</v>
      </c>
      <c r="B55" s="401" t="s">
        <v>267</v>
      </c>
      <c r="C55" s="117"/>
      <c r="D55" s="435"/>
      <c r="E55" s="48" t="s">
        <v>39</v>
      </c>
      <c r="F55" s="52">
        <v>408</v>
      </c>
      <c r="G55" s="121"/>
      <c r="H55" s="50">
        <f t="shared" si="8"/>
        <v>0</v>
      </c>
      <c r="I55" s="121"/>
      <c r="J55" s="50">
        <f t="shared" si="7"/>
        <v>0</v>
      </c>
      <c r="K55" s="51">
        <f aca="true" t="shared" si="9" ref="K55:K100">H55+J55</f>
        <v>0</v>
      </c>
    </row>
    <row r="56" spans="1:11" ht="18.75" outlineLevel="1">
      <c r="A56" s="323">
        <v>30</v>
      </c>
      <c r="B56" s="401" t="s">
        <v>288</v>
      </c>
      <c r="C56" s="437" t="s">
        <v>95</v>
      </c>
      <c r="D56" s="435"/>
      <c r="E56" s="48" t="s">
        <v>39</v>
      </c>
      <c r="F56" s="52">
        <v>66.5</v>
      </c>
      <c r="G56" s="304" t="s">
        <v>9</v>
      </c>
      <c r="H56" s="304" t="s">
        <v>9</v>
      </c>
      <c r="I56" s="121"/>
      <c r="J56" s="50">
        <f t="shared" si="7"/>
        <v>0</v>
      </c>
      <c r="K56" s="51">
        <f>J56</f>
        <v>0</v>
      </c>
    </row>
    <row r="57" spans="1:11" ht="16.5" outlineLevel="1">
      <c r="A57" s="323">
        <v>31</v>
      </c>
      <c r="B57" s="401" t="s">
        <v>287</v>
      </c>
      <c r="C57" s="117"/>
      <c r="D57" s="435"/>
      <c r="E57" s="48" t="s">
        <v>98</v>
      </c>
      <c r="F57" s="52">
        <v>1280</v>
      </c>
      <c r="G57" s="121"/>
      <c r="H57" s="50">
        <f t="shared" si="8"/>
        <v>0</v>
      </c>
      <c r="I57" s="304" t="s">
        <v>9</v>
      </c>
      <c r="J57" s="304" t="s">
        <v>9</v>
      </c>
      <c r="K57" s="385">
        <f>H57</f>
        <v>0</v>
      </c>
    </row>
    <row r="58" spans="1:11" ht="18.75" outlineLevel="1">
      <c r="A58" s="323">
        <v>32</v>
      </c>
      <c r="B58" s="401" t="s">
        <v>203</v>
      </c>
      <c r="C58" s="117"/>
      <c r="D58" s="435"/>
      <c r="E58" s="48" t="s">
        <v>39</v>
      </c>
      <c r="F58" s="52">
        <v>66.5</v>
      </c>
      <c r="G58" s="121"/>
      <c r="H58" s="50">
        <f t="shared" si="8"/>
        <v>0</v>
      </c>
      <c r="I58" s="121"/>
      <c r="J58" s="50">
        <f t="shared" si="7"/>
        <v>0</v>
      </c>
      <c r="K58" s="51">
        <f t="shared" si="9"/>
        <v>0</v>
      </c>
    </row>
    <row r="59" spans="1:11" ht="18.75" outlineLevel="1">
      <c r="A59" s="323">
        <v>33</v>
      </c>
      <c r="B59" s="376" t="s">
        <v>353</v>
      </c>
      <c r="C59" s="437" t="s">
        <v>95</v>
      </c>
      <c r="D59" s="435"/>
      <c r="E59" s="48" t="s">
        <v>39</v>
      </c>
      <c r="F59" s="52">
        <v>71</v>
      </c>
      <c r="G59" s="121"/>
      <c r="H59" s="50">
        <f t="shared" si="8"/>
        <v>0</v>
      </c>
      <c r="I59" s="121"/>
      <c r="J59" s="50">
        <f t="shared" si="7"/>
        <v>0</v>
      </c>
      <c r="K59" s="51">
        <f t="shared" si="9"/>
        <v>0</v>
      </c>
    </row>
    <row r="60" spans="1:11" ht="16.5" outlineLevel="1">
      <c r="A60" s="323">
        <v>34</v>
      </c>
      <c r="B60" s="401" t="s">
        <v>141</v>
      </c>
      <c r="C60" s="117"/>
      <c r="D60" s="61"/>
      <c r="E60" s="48" t="s">
        <v>98</v>
      </c>
      <c r="F60" s="52">
        <v>35</v>
      </c>
      <c r="G60" s="121"/>
      <c r="H60" s="50">
        <f aca="true" t="shared" si="10" ref="H60:H77">F60*G60</f>
        <v>0</v>
      </c>
      <c r="I60" s="304" t="s">
        <v>9</v>
      </c>
      <c r="J60" s="304" t="s">
        <v>9</v>
      </c>
      <c r="K60" s="385">
        <f>H60</f>
        <v>0</v>
      </c>
    </row>
    <row r="61" spans="1:11" ht="18.75" outlineLevel="1">
      <c r="A61" s="323">
        <v>35</v>
      </c>
      <c r="B61" s="401" t="s">
        <v>285</v>
      </c>
      <c r="C61" s="437" t="s">
        <v>95</v>
      </c>
      <c r="D61" s="435"/>
      <c r="E61" s="48" t="s">
        <v>39</v>
      </c>
      <c r="F61" s="52">
        <v>15.2</v>
      </c>
      <c r="G61" s="121"/>
      <c r="H61" s="50">
        <f t="shared" si="10"/>
        <v>0</v>
      </c>
      <c r="I61" s="121"/>
      <c r="J61" s="50">
        <f>I61*F61</f>
        <v>0</v>
      </c>
      <c r="K61" s="51">
        <f>H61+J61</f>
        <v>0</v>
      </c>
    </row>
    <row r="62" spans="1:11" ht="16.5" outlineLevel="1">
      <c r="A62" s="323">
        <v>36</v>
      </c>
      <c r="B62" s="401" t="s">
        <v>141</v>
      </c>
      <c r="C62" s="117"/>
      <c r="D62" s="61"/>
      <c r="E62" s="48" t="s">
        <v>98</v>
      </c>
      <c r="F62" s="52">
        <v>45</v>
      </c>
      <c r="G62" s="121"/>
      <c r="H62" s="50">
        <f>F62*G62</f>
        <v>0</v>
      </c>
      <c r="I62" s="304" t="s">
        <v>9</v>
      </c>
      <c r="J62" s="304" t="s">
        <v>9</v>
      </c>
      <c r="K62" s="385">
        <f>H62</f>
        <v>0</v>
      </c>
    </row>
    <row r="63" spans="1:11" ht="18.75" outlineLevel="1">
      <c r="A63" s="323">
        <v>37</v>
      </c>
      <c r="B63" s="401" t="s">
        <v>297</v>
      </c>
      <c r="C63" s="303"/>
      <c r="D63" s="61"/>
      <c r="E63" s="48" t="s">
        <v>39</v>
      </c>
      <c r="F63" s="52">
        <v>9.5</v>
      </c>
      <c r="G63" s="304" t="s">
        <v>9</v>
      </c>
      <c r="H63" s="304" t="s">
        <v>9</v>
      </c>
      <c r="I63" s="121"/>
      <c r="J63" s="50">
        <f>I63*F63</f>
        <v>0</v>
      </c>
      <c r="K63" s="51">
        <f>J63</f>
        <v>0</v>
      </c>
    </row>
    <row r="64" spans="1:11" ht="16.5" outlineLevel="1">
      <c r="A64" s="323">
        <v>38</v>
      </c>
      <c r="B64" s="401" t="s">
        <v>287</v>
      </c>
      <c r="C64" s="117"/>
      <c r="D64" s="435"/>
      <c r="E64" s="48" t="s">
        <v>98</v>
      </c>
      <c r="F64" s="52">
        <v>240</v>
      </c>
      <c r="G64" s="121"/>
      <c r="H64" s="50">
        <f>F64*G64</f>
        <v>0</v>
      </c>
      <c r="I64" s="304" t="s">
        <v>9</v>
      </c>
      <c r="J64" s="304" t="s">
        <v>9</v>
      </c>
      <c r="K64" s="385">
        <f>H64</f>
        <v>0</v>
      </c>
    </row>
    <row r="65" spans="1:11" ht="16.5" outlineLevel="1">
      <c r="A65" s="323">
        <v>39</v>
      </c>
      <c r="B65" s="401" t="s">
        <v>196</v>
      </c>
      <c r="C65" s="437" t="s">
        <v>95</v>
      </c>
      <c r="D65" s="435"/>
      <c r="E65" s="327" t="s">
        <v>140</v>
      </c>
      <c r="F65" s="52">
        <v>28</v>
      </c>
      <c r="G65" s="121"/>
      <c r="H65" s="50">
        <f t="shared" si="10"/>
        <v>0</v>
      </c>
      <c r="I65" s="121"/>
      <c r="J65" s="50">
        <f t="shared" si="7"/>
        <v>0</v>
      </c>
      <c r="K65" s="51">
        <f t="shared" si="9"/>
        <v>0</v>
      </c>
    </row>
    <row r="66" spans="1:11" ht="31.5" outlineLevel="1">
      <c r="A66" s="323">
        <v>40</v>
      </c>
      <c r="B66" s="415" t="s">
        <v>195</v>
      </c>
      <c r="C66" s="324"/>
      <c r="D66" s="438"/>
      <c r="E66" s="325" t="s">
        <v>194</v>
      </c>
      <c r="F66" s="134">
        <v>71</v>
      </c>
      <c r="G66" s="121"/>
      <c r="H66" s="328">
        <f t="shared" si="10"/>
        <v>0</v>
      </c>
      <c r="I66" s="121"/>
      <c r="J66" s="50">
        <f t="shared" si="7"/>
        <v>0</v>
      </c>
      <c r="K66" s="51">
        <f t="shared" si="9"/>
        <v>0</v>
      </c>
    </row>
    <row r="67" spans="1:11" ht="31.5" outlineLevel="1">
      <c r="A67" s="323">
        <v>41</v>
      </c>
      <c r="B67" s="415" t="s">
        <v>227</v>
      </c>
      <c r="C67" s="324"/>
      <c r="D67" s="438"/>
      <c r="E67" s="325" t="s">
        <v>193</v>
      </c>
      <c r="F67" s="326">
        <v>36</v>
      </c>
      <c r="G67" s="121"/>
      <c r="H67" s="328">
        <f t="shared" si="10"/>
        <v>0</v>
      </c>
      <c r="I67" s="121"/>
      <c r="J67" s="50">
        <f t="shared" si="7"/>
        <v>0</v>
      </c>
      <c r="K67" s="51">
        <f t="shared" si="9"/>
        <v>0</v>
      </c>
    </row>
    <row r="68" spans="1:11" ht="16.5" outlineLevel="1">
      <c r="A68" s="323">
        <v>42</v>
      </c>
      <c r="B68" s="415" t="s">
        <v>233</v>
      </c>
      <c r="C68" s="324"/>
      <c r="D68" s="438"/>
      <c r="E68" s="325" t="s">
        <v>194</v>
      </c>
      <c r="F68" s="134">
        <v>46</v>
      </c>
      <c r="G68" s="121"/>
      <c r="H68" s="328">
        <f>F68*G68</f>
        <v>0</v>
      </c>
      <c r="I68" s="121"/>
      <c r="J68" s="50">
        <f t="shared" si="7"/>
        <v>0</v>
      </c>
      <c r="K68" s="51">
        <f t="shared" si="9"/>
        <v>0</v>
      </c>
    </row>
    <row r="69" spans="1:11" ht="16.5" outlineLevel="1">
      <c r="A69" s="323">
        <v>43</v>
      </c>
      <c r="B69" s="401" t="s">
        <v>142</v>
      </c>
      <c r="C69" s="437" t="s">
        <v>95</v>
      </c>
      <c r="D69" s="435"/>
      <c r="E69" s="48" t="s">
        <v>144</v>
      </c>
      <c r="F69" s="52">
        <v>0.5</v>
      </c>
      <c r="G69" s="121"/>
      <c r="H69" s="50">
        <f t="shared" si="10"/>
        <v>0</v>
      </c>
      <c r="I69" s="121"/>
      <c r="J69" s="50">
        <f t="shared" si="7"/>
        <v>0</v>
      </c>
      <c r="K69" s="51">
        <f t="shared" si="9"/>
        <v>0</v>
      </c>
    </row>
    <row r="70" spans="1:11" ht="16.5" outlineLevel="1">
      <c r="A70" s="323">
        <v>44</v>
      </c>
      <c r="B70" s="401" t="s">
        <v>139</v>
      </c>
      <c r="C70" s="117"/>
      <c r="D70" s="61"/>
      <c r="E70" s="327" t="s">
        <v>98</v>
      </c>
      <c r="F70" s="52">
        <v>45</v>
      </c>
      <c r="G70" s="121"/>
      <c r="H70" s="50">
        <f t="shared" si="10"/>
        <v>0</v>
      </c>
      <c r="I70" s="304" t="s">
        <v>9</v>
      </c>
      <c r="J70" s="304" t="s">
        <v>9</v>
      </c>
      <c r="K70" s="385">
        <f>H70</f>
        <v>0</v>
      </c>
    </row>
    <row r="71" spans="1:11" ht="16.5" outlineLevel="1">
      <c r="A71" s="323">
        <v>45</v>
      </c>
      <c r="B71" s="401" t="s">
        <v>143</v>
      </c>
      <c r="C71" s="117"/>
      <c r="D71" s="61"/>
      <c r="E71" s="327" t="s">
        <v>98</v>
      </c>
      <c r="F71" s="52">
        <v>10</v>
      </c>
      <c r="G71" s="121"/>
      <c r="H71" s="50">
        <f t="shared" si="10"/>
        <v>0</v>
      </c>
      <c r="I71" s="304" t="s">
        <v>9</v>
      </c>
      <c r="J71" s="304" t="s">
        <v>9</v>
      </c>
      <c r="K71" s="385">
        <f>H71</f>
        <v>0</v>
      </c>
    </row>
    <row r="72" spans="1:11" ht="18.75" outlineLevel="1">
      <c r="A72" s="323">
        <v>46</v>
      </c>
      <c r="B72" s="401" t="s">
        <v>148</v>
      </c>
      <c r="C72" s="303"/>
      <c r="D72" s="435"/>
      <c r="E72" s="48" t="s">
        <v>39</v>
      </c>
      <c r="F72" s="52">
        <v>39.6</v>
      </c>
      <c r="G72" s="121"/>
      <c r="H72" s="50">
        <f t="shared" si="10"/>
        <v>0</v>
      </c>
      <c r="I72" s="121"/>
      <c r="J72" s="50">
        <f t="shared" si="7"/>
        <v>0</v>
      </c>
      <c r="K72" s="51">
        <f t="shared" si="9"/>
        <v>0</v>
      </c>
    </row>
    <row r="73" spans="1:11" ht="31.5" outlineLevel="1">
      <c r="A73" s="323">
        <v>47</v>
      </c>
      <c r="B73" s="376" t="s">
        <v>289</v>
      </c>
      <c r="C73" s="324"/>
      <c r="D73" s="438"/>
      <c r="E73" s="325" t="s">
        <v>194</v>
      </c>
      <c r="F73" s="134">
        <v>80</v>
      </c>
      <c r="G73" s="121"/>
      <c r="H73" s="328">
        <f>F73*G73</f>
        <v>0</v>
      </c>
      <c r="I73" s="121"/>
      <c r="J73" s="50">
        <f>I73*F73</f>
        <v>0</v>
      </c>
      <c r="K73" s="51">
        <f>H73+J73</f>
        <v>0</v>
      </c>
    </row>
    <row r="74" spans="1:11" ht="31.5" outlineLevel="1">
      <c r="A74" s="323">
        <v>48</v>
      </c>
      <c r="B74" s="397" t="s">
        <v>350</v>
      </c>
      <c r="C74" s="437" t="s">
        <v>95</v>
      </c>
      <c r="D74" s="434"/>
      <c r="E74" s="327" t="s">
        <v>61</v>
      </c>
      <c r="F74" s="134">
        <v>27</v>
      </c>
      <c r="G74" s="121"/>
      <c r="H74" s="328">
        <f t="shared" si="10"/>
        <v>0</v>
      </c>
      <c r="I74" s="121"/>
      <c r="J74" s="50">
        <f t="shared" si="7"/>
        <v>0</v>
      </c>
      <c r="K74" s="51">
        <f t="shared" si="9"/>
        <v>0</v>
      </c>
    </row>
    <row r="75" spans="1:11" ht="18.75" outlineLevel="1">
      <c r="A75" s="323">
        <v>49</v>
      </c>
      <c r="B75" s="397" t="s">
        <v>197</v>
      </c>
      <c r="C75" s="437" t="s">
        <v>95</v>
      </c>
      <c r="D75" s="434"/>
      <c r="E75" s="327" t="s">
        <v>39</v>
      </c>
      <c r="F75" s="134">
        <v>5.76</v>
      </c>
      <c r="G75" s="121"/>
      <c r="H75" s="328">
        <f t="shared" si="10"/>
        <v>0</v>
      </c>
      <c r="I75" s="121"/>
      <c r="J75" s="50">
        <f t="shared" si="7"/>
        <v>0</v>
      </c>
      <c r="K75" s="51">
        <f t="shared" si="9"/>
        <v>0</v>
      </c>
    </row>
    <row r="76" spans="1:11" ht="18.75" outlineLevel="1">
      <c r="A76" s="323">
        <v>50</v>
      </c>
      <c r="B76" s="397" t="s">
        <v>198</v>
      </c>
      <c r="C76" s="151"/>
      <c r="D76" s="434"/>
      <c r="E76" s="327" t="s">
        <v>39</v>
      </c>
      <c r="F76" s="134">
        <v>9.5</v>
      </c>
      <c r="G76" s="121"/>
      <c r="H76" s="328">
        <f t="shared" si="10"/>
        <v>0</v>
      </c>
      <c r="I76" s="121"/>
      <c r="J76" s="50">
        <f t="shared" si="7"/>
        <v>0</v>
      </c>
      <c r="K76" s="51">
        <f t="shared" si="9"/>
        <v>0</v>
      </c>
    </row>
    <row r="77" spans="1:11" ht="18.75" outlineLevel="1">
      <c r="A77" s="323">
        <v>51</v>
      </c>
      <c r="B77" s="401" t="s">
        <v>145</v>
      </c>
      <c r="C77" s="437" t="s">
        <v>95</v>
      </c>
      <c r="D77" s="435"/>
      <c r="E77" s="48" t="s">
        <v>39</v>
      </c>
      <c r="F77" s="52">
        <v>27.5</v>
      </c>
      <c r="G77" s="121"/>
      <c r="H77" s="50">
        <f t="shared" si="10"/>
        <v>0</v>
      </c>
      <c r="I77" s="121"/>
      <c r="J77" s="50">
        <f t="shared" si="7"/>
        <v>0</v>
      </c>
      <c r="K77" s="51">
        <f t="shared" si="9"/>
        <v>0</v>
      </c>
    </row>
    <row r="78" spans="1:11" ht="16.5" outlineLevel="1">
      <c r="A78" s="323">
        <v>52</v>
      </c>
      <c r="B78" s="415" t="s">
        <v>301</v>
      </c>
      <c r="C78" s="437" t="s">
        <v>95</v>
      </c>
      <c r="D78" s="438"/>
      <c r="E78" s="325" t="s">
        <v>63</v>
      </c>
      <c r="F78" s="326">
        <v>5</v>
      </c>
      <c r="G78" s="304" t="s">
        <v>87</v>
      </c>
      <c r="H78" s="304" t="s">
        <v>87</v>
      </c>
      <c r="I78" s="121"/>
      <c r="J78" s="50">
        <f>I78*F78</f>
        <v>0</v>
      </c>
      <c r="K78" s="51">
        <f>J78</f>
        <v>0</v>
      </c>
    </row>
    <row r="79" spans="1:11" ht="16.5" outlineLevel="1">
      <c r="A79" s="323">
        <v>53</v>
      </c>
      <c r="B79" s="415" t="s">
        <v>199</v>
      </c>
      <c r="C79" s="437" t="s">
        <v>95</v>
      </c>
      <c r="D79" s="438"/>
      <c r="E79" s="325" t="s">
        <v>63</v>
      </c>
      <c r="F79" s="326">
        <v>5</v>
      </c>
      <c r="G79" s="304" t="s">
        <v>87</v>
      </c>
      <c r="H79" s="304" t="s">
        <v>87</v>
      </c>
      <c r="I79" s="121"/>
      <c r="J79" s="50">
        <f t="shared" si="7"/>
        <v>0</v>
      </c>
      <c r="K79" s="51">
        <f>J79</f>
        <v>0</v>
      </c>
    </row>
    <row r="80" spans="1:11" ht="16.5" outlineLevel="1">
      <c r="A80" s="323">
        <v>54</v>
      </c>
      <c r="B80" s="415" t="s">
        <v>302</v>
      </c>
      <c r="C80" s="303"/>
      <c r="D80" s="439"/>
      <c r="E80" s="48" t="s">
        <v>63</v>
      </c>
      <c r="F80" s="52">
        <v>1</v>
      </c>
      <c r="G80" s="304" t="s">
        <v>87</v>
      </c>
      <c r="H80" s="304" t="s">
        <v>87</v>
      </c>
      <c r="I80" s="121"/>
      <c r="J80" s="50">
        <f t="shared" si="7"/>
        <v>0</v>
      </c>
      <c r="K80" s="51">
        <f>J80</f>
        <v>0</v>
      </c>
    </row>
    <row r="81" spans="1:11" ht="31.5" customHeight="1" outlineLevel="1">
      <c r="A81" s="323">
        <v>55</v>
      </c>
      <c r="B81" s="401" t="s">
        <v>151</v>
      </c>
      <c r="C81" s="117"/>
      <c r="D81" s="435"/>
      <c r="E81" s="48" t="s">
        <v>39</v>
      </c>
      <c r="F81" s="52">
        <v>149</v>
      </c>
      <c r="G81" s="121"/>
      <c r="H81" s="50">
        <f aca="true" t="shared" si="11" ref="H81:H88">F81*G81</f>
        <v>0</v>
      </c>
      <c r="I81" s="121"/>
      <c r="J81" s="50">
        <f t="shared" si="7"/>
        <v>0</v>
      </c>
      <c r="K81" s="51">
        <f t="shared" si="9"/>
        <v>0</v>
      </c>
    </row>
    <row r="82" spans="1:11" ht="18.75" outlineLevel="1">
      <c r="A82" s="323">
        <v>56</v>
      </c>
      <c r="B82" s="401" t="s">
        <v>291</v>
      </c>
      <c r="C82" s="117"/>
      <c r="D82" s="435"/>
      <c r="E82" s="48" t="s">
        <v>39</v>
      </c>
      <c r="F82" s="52">
        <v>265</v>
      </c>
      <c r="G82" s="121"/>
      <c r="H82" s="50">
        <f t="shared" si="11"/>
        <v>0</v>
      </c>
      <c r="I82" s="121"/>
      <c r="J82" s="50">
        <f t="shared" si="7"/>
        <v>0</v>
      </c>
      <c r="K82" s="51">
        <f t="shared" si="9"/>
        <v>0</v>
      </c>
    </row>
    <row r="83" spans="1:11" ht="18.75" outlineLevel="1">
      <c r="A83" s="323">
        <v>57</v>
      </c>
      <c r="B83" s="401" t="s">
        <v>201</v>
      </c>
      <c r="C83" s="117"/>
      <c r="D83" s="435"/>
      <c r="E83" s="48" t="s">
        <v>39</v>
      </c>
      <c r="F83" s="52">
        <v>356</v>
      </c>
      <c r="G83" s="121"/>
      <c r="H83" s="50">
        <f t="shared" si="11"/>
        <v>0</v>
      </c>
      <c r="I83" s="121"/>
      <c r="J83" s="50">
        <f t="shared" si="7"/>
        <v>0</v>
      </c>
      <c r="K83" s="51">
        <f t="shared" si="9"/>
        <v>0</v>
      </c>
    </row>
    <row r="84" spans="1:11" ht="16.5" outlineLevel="1">
      <c r="A84" s="323">
        <v>58</v>
      </c>
      <c r="B84" s="401" t="s">
        <v>137</v>
      </c>
      <c r="C84" s="117"/>
      <c r="D84" s="435"/>
      <c r="E84" s="327" t="s">
        <v>140</v>
      </c>
      <c r="F84" s="52">
        <v>40</v>
      </c>
      <c r="G84" s="121"/>
      <c r="H84" s="50">
        <f t="shared" si="11"/>
        <v>0</v>
      </c>
      <c r="I84" s="121"/>
      <c r="J84" s="50">
        <f t="shared" si="7"/>
        <v>0</v>
      </c>
      <c r="K84" s="51">
        <f t="shared" si="9"/>
        <v>0</v>
      </c>
    </row>
    <row r="85" spans="1:11" ht="31.5" customHeight="1" outlineLevel="1">
      <c r="A85" s="323">
        <v>59</v>
      </c>
      <c r="B85" s="401" t="s">
        <v>152</v>
      </c>
      <c r="C85" s="117"/>
      <c r="D85" s="435"/>
      <c r="E85" s="48" t="s">
        <v>39</v>
      </c>
      <c r="F85" s="52">
        <v>32.5</v>
      </c>
      <c r="G85" s="121"/>
      <c r="H85" s="50">
        <f t="shared" si="11"/>
        <v>0</v>
      </c>
      <c r="I85" s="121"/>
      <c r="J85" s="50">
        <f t="shared" si="7"/>
        <v>0</v>
      </c>
      <c r="K85" s="51">
        <f t="shared" si="9"/>
        <v>0</v>
      </c>
    </row>
    <row r="86" spans="1:11" ht="18.75" outlineLevel="1">
      <c r="A86" s="323">
        <v>60</v>
      </c>
      <c r="B86" s="401" t="s">
        <v>153</v>
      </c>
      <c r="C86" s="117"/>
      <c r="D86" s="435"/>
      <c r="E86" s="48" t="s">
        <v>39</v>
      </c>
      <c r="F86" s="52">
        <v>81</v>
      </c>
      <c r="G86" s="121"/>
      <c r="H86" s="50">
        <f t="shared" si="11"/>
        <v>0</v>
      </c>
      <c r="I86" s="121"/>
      <c r="J86" s="50">
        <f t="shared" si="7"/>
        <v>0</v>
      </c>
      <c r="K86" s="51">
        <f t="shared" si="9"/>
        <v>0</v>
      </c>
    </row>
    <row r="87" spans="1:11" ht="18.75" outlineLevel="1">
      <c r="A87" s="323">
        <v>61</v>
      </c>
      <c r="B87" s="401" t="s">
        <v>147</v>
      </c>
      <c r="C87" s="437" t="s">
        <v>95</v>
      </c>
      <c r="D87" s="435"/>
      <c r="E87" s="48" t="s">
        <v>39</v>
      </c>
      <c r="F87" s="52">
        <v>61.4</v>
      </c>
      <c r="G87" s="121"/>
      <c r="H87" s="50">
        <f t="shared" si="11"/>
        <v>0</v>
      </c>
      <c r="I87" s="121"/>
      <c r="J87" s="50">
        <f t="shared" si="7"/>
        <v>0</v>
      </c>
      <c r="K87" s="51">
        <f t="shared" si="9"/>
        <v>0</v>
      </c>
    </row>
    <row r="88" spans="1:11" ht="18.75" outlineLevel="1">
      <c r="A88" s="323">
        <v>62</v>
      </c>
      <c r="B88" s="415" t="s">
        <v>290</v>
      </c>
      <c r="C88" s="437" t="s">
        <v>95</v>
      </c>
      <c r="D88" s="435"/>
      <c r="E88" s="48" t="s">
        <v>39</v>
      </c>
      <c r="F88" s="52">
        <v>54.7</v>
      </c>
      <c r="G88" s="121"/>
      <c r="H88" s="50">
        <f t="shared" si="11"/>
        <v>0</v>
      </c>
      <c r="I88" s="121"/>
      <c r="J88" s="50">
        <f t="shared" si="7"/>
        <v>0</v>
      </c>
      <c r="K88" s="51">
        <f t="shared" si="9"/>
        <v>0</v>
      </c>
    </row>
    <row r="89" spans="1:11" ht="18.75" outlineLevel="1">
      <c r="A89" s="323">
        <v>63</v>
      </c>
      <c r="B89" s="401" t="s">
        <v>150</v>
      </c>
      <c r="C89" s="117"/>
      <c r="D89" s="435"/>
      <c r="E89" s="48" t="s">
        <v>39</v>
      </c>
      <c r="F89" s="52">
        <v>163.5</v>
      </c>
      <c r="G89" s="121"/>
      <c r="H89" s="50">
        <f>F89*G89</f>
        <v>0</v>
      </c>
      <c r="I89" s="121"/>
      <c r="J89" s="50">
        <f t="shared" si="7"/>
        <v>0</v>
      </c>
      <c r="K89" s="51">
        <f t="shared" si="9"/>
        <v>0</v>
      </c>
    </row>
    <row r="90" spans="1:11" ht="31.5" outlineLevel="1">
      <c r="A90" s="323">
        <v>64</v>
      </c>
      <c r="B90" s="401" t="s">
        <v>257</v>
      </c>
      <c r="C90" s="440" t="s">
        <v>256</v>
      </c>
      <c r="D90" s="441"/>
      <c r="E90" s="48" t="s">
        <v>39</v>
      </c>
      <c r="F90" s="52">
        <v>76</v>
      </c>
      <c r="G90" s="304" t="s">
        <v>87</v>
      </c>
      <c r="H90" s="304" t="s">
        <v>87</v>
      </c>
      <c r="I90" s="121"/>
      <c r="J90" s="50">
        <f t="shared" si="7"/>
        <v>0</v>
      </c>
      <c r="K90" s="51">
        <f>J90</f>
        <v>0</v>
      </c>
    </row>
    <row r="91" spans="1:11" ht="18.75" outlineLevel="1">
      <c r="A91" s="323">
        <v>65</v>
      </c>
      <c r="B91" s="397" t="s">
        <v>258</v>
      </c>
      <c r="C91" s="384" t="s">
        <v>259</v>
      </c>
      <c r="D91" s="436"/>
      <c r="E91" s="133" t="s">
        <v>260</v>
      </c>
      <c r="F91" s="52">
        <v>2</v>
      </c>
      <c r="G91" s="154"/>
      <c r="H91" s="321">
        <f>F91*G91</f>
        <v>0</v>
      </c>
      <c r="I91" s="304" t="s">
        <v>9</v>
      </c>
      <c r="J91" s="304" t="s">
        <v>9</v>
      </c>
      <c r="K91" s="385">
        <f>H91</f>
        <v>0</v>
      </c>
    </row>
    <row r="92" spans="1:11" ht="18.75" outlineLevel="1">
      <c r="A92" s="323">
        <v>66</v>
      </c>
      <c r="B92" s="401" t="s">
        <v>167</v>
      </c>
      <c r="C92" s="440" t="s">
        <v>255</v>
      </c>
      <c r="D92" s="441"/>
      <c r="E92" s="48" t="s">
        <v>39</v>
      </c>
      <c r="F92" s="52">
        <v>88.5</v>
      </c>
      <c r="G92" s="304" t="s">
        <v>87</v>
      </c>
      <c r="H92" s="304" t="s">
        <v>87</v>
      </c>
      <c r="I92" s="121"/>
      <c r="J92" s="50">
        <f t="shared" si="7"/>
        <v>0</v>
      </c>
      <c r="K92" s="51">
        <f>J92</f>
        <v>0</v>
      </c>
    </row>
    <row r="93" spans="1:11" ht="16.5" outlineLevel="1">
      <c r="A93" s="323">
        <v>67</v>
      </c>
      <c r="B93" s="401" t="s">
        <v>149</v>
      </c>
      <c r="C93" s="117"/>
      <c r="D93" s="435"/>
      <c r="E93" s="48" t="s">
        <v>98</v>
      </c>
      <c r="F93" s="52">
        <v>737</v>
      </c>
      <c r="G93" s="121"/>
      <c r="H93" s="50">
        <f>F93*G93</f>
        <v>0</v>
      </c>
      <c r="I93" s="304" t="s">
        <v>9</v>
      </c>
      <c r="J93" s="304" t="s">
        <v>9</v>
      </c>
      <c r="K93" s="385">
        <f>H93</f>
        <v>0</v>
      </c>
    </row>
    <row r="94" spans="1:11" ht="18.75" outlineLevel="1">
      <c r="A94" s="323">
        <v>68</v>
      </c>
      <c r="B94" s="401" t="s">
        <v>167</v>
      </c>
      <c r="C94" s="440" t="s">
        <v>254</v>
      </c>
      <c r="D94" s="441"/>
      <c r="E94" s="48" t="s">
        <v>39</v>
      </c>
      <c r="F94" s="52">
        <v>48.5</v>
      </c>
      <c r="G94" s="304" t="s">
        <v>87</v>
      </c>
      <c r="H94" s="304" t="s">
        <v>87</v>
      </c>
      <c r="I94" s="121"/>
      <c r="J94" s="50">
        <f t="shared" si="7"/>
        <v>0</v>
      </c>
      <c r="K94" s="51">
        <f>J94</f>
        <v>0</v>
      </c>
    </row>
    <row r="95" spans="1:11" ht="16.5" outlineLevel="1">
      <c r="A95" s="323">
        <v>69</v>
      </c>
      <c r="B95" s="401" t="s">
        <v>149</v>
      </c>
      <c r="C95" s="117"/>
      <c r="D95" s="441"/>
      <c r="E95" s="48" t="s">
        <v>98</v>
      </c>
      <c r="F95" s="52">
        <v>404</v>
      </c>
      <c r="G95" s="121"/>
      <c r="H95" s="50">
        <f aca="true" t="shared" si="12" ref="H95:H106">F95*G95</f>
        <v>0</v>
      </c>
      <c r="I95" s="304" t="s">
        <v>9</v>
      </c>
      <c r="J95" s="304" t="s">
        <v>9</v>
      </c>
      <c r="K95" s="385">
        <f>H95</f>
        <v>0</v>
      </c>
    </row>
    <row r="96" spans="1:11" ht="18.75" outlineLevel="1">
      <c r="A96" s="323">
        <v>70</v>
      </c>
      <c r="B96" s="401" t="s">
        <v>229</v>
      </c>
      <c r="C96" s="117"/>
      <c r="D96" s="441"/>
      <c r="E96" s="48" t="s">
        <v>39</v>
      </c>
      <c r="F96" s="52">
        <v>87.5</v>
      </c>
      <c r="G96" s="304" t="s">
        <v>87</v>
      </c>
      <c r="H96" s="304" t="s">
        <v>87</v>
      </c>
      <c r="I96" s="121"/>
      <c r="J96" s="50">
        <f t="shared" si="7"/>
        <v>0</v>
      </c>
      <c r="K96" s="51">
        <f>J96</f>
        <v>0</v>
      </c>
    </row>
    <row r="97" spans="1:11" ht="31.5" outlineLevel="1">
      <c r="A97" s="323">
        <v>71</v>
      </c>
      <c r="B97" s="397" t="s">
        <v>261</v>
      </c>
      <c r="C97" s="442" t="s">
        <v>262</v>
      </c>
      <c r="D97" s="436"/>
      <c r="E97" s="48" t="s">
        <v>39</v>
      </c>
      <c r="F97" s="52">
        <v>87.5</v>
      </c>
      <c r="G97" s="121"/>
      <c r="H97" s="50">
        <f>F97*G97</f>
        <v>0</v>
      </c>
      <c r="I97" s="121"/>
      <c r="J97" s="50">
        <f t="shared" si="7"/>
        <v>0</v>
      </c>
      <c r="K97" s="51">
        <f>H97+J97</f>
        <v>0</v>
      </c>
    </row>
    <row r="98" spans="1:11" ht="16.5" outlineLevel="1">
      <c r="A98" s="323">
        <v>72</v>
      </c>
      <c r="B98" s="401" t="s">
        <v>263</v>
      </c>
      <c r="C98" s="440" t="s">
        <v>264</v>
      </c>
      <c r="D98" s="436"/>
      <c r="E98" s="48" t="s">
        <v>61</v>
      </c>
      <c r="F98" s="52">
        <v>145</v>
      </c>
      <c r="G98" s="121"/>
      <c r="H98" s="386">
        <f>F98*G98</f>
        <v>0</v>
      </c>
      <c r="I98" s="121"/>
      <c r="J98" s="386">
        <f t="shared" si="7"/>
        <v>0</v>
      </c>
      <c r="K98" s="387">
        <f>H98+J98</f>
        <v>0</v>
      </c>
    </row>
    <row r="99" spans="1:11" ht="16.5" outlineLevel="1">
      <c r="A99" s="323">
        <v>73</v>
      </c>
      <c r="B99" s="401" t="s">
        <v>265</v>
      </c>
      <c r="C99" s="61" t="s">
        <v>95</v>
      </c>
      <c r="D99" s="436"/>
      <c r="E99" s="48" t="s">
        <v>61</v>
      </c>
      <c r="F99" s="52">
        <v>89</v>
      </c>
      <c r="G99" s="121"/>
      <c r="H99" s="386">
        <f>F99*G99</f>
        <v>0</v>
      </c>
      <c r="I99" s="121"/>
      <c r="J99" s="386">
        <f t="shared" si="7"/>
        <v>0</v>
      </c>
      <c r="K99" s="387">
        <f>H99+J99</f>
        <v>0</v>
      </c>
    </row>
    <row r="100" spans="1:11" ht="16.5" outlineLevel="1">
      <c r="A100" s="323">
        <v>74</v>
      </c>
      <c r="B100" s="401" t="s">
        <v>230</v>
      </c>
      <c r="C100" s="117"/>
      <c r="D100" s="441"/>
      <c r="E100" s="327" t="s">
        <v>140</v>
      </c>
      <c r="F100" s="52">
        <v>3</v>
      </c>
      <c r="G100" s="121"/>
      <c r="H100" s="50">
        <f t="shared" si="12"/>
        <v>0</v>
      </c>
      <c r="I100" s="121"/>
      <c r="J100" s="50">
        <f t="shared" si="7"/>
        <v>0</v>
      </c>
      <c r="K100" s="51">
        <f t="shared" si="9"/>
        <v>0</v>
      </c>
    </row>
    <row r="101" spans="1:11" ht="18.75" outlineLevel="1">
      <c r="A101" s="323">
        <v>75</v>
      </c>
      <c r="B101" s="401" t="s">
        <v>266</v>
      </c>
      <c r="C101" s="61" t="s">
        <v>95</v>
      </c>
      <c r="D101" s="441"/>
      <c r="E101" s="48" t="s">
        <v>39</v>
      </c>
      <c r="F101" s="52">
        <v>1.9</v>
      </c>
      <c r="G101" s="121"/>
      <c r="H101" s="50">
        <f t="shared" si="12"/>
        <v>0</v>
      </c>
      <c r="I101" s="121"/>
      <c r="J101" s="50">
        <f aca="true" t="shared" si="13" ref="J101:J133">I101*F101</f>
        <v>0</v>
      </c>
      <c r="K101" s="51">
        <f aca="true" t="shared" si="14" ref="K101:K132">H101+J101</f>
        <v>0</v>
      </c>
    </row>
    <row r="102" spans="1:11" ht="16.5" outlineLevel="1">
      <c r="A102" s="323">
        <v>76</v>
      </c>
      <c r="B102" s="401" t="s">
        <v>228</v>
      </c>
      <c r="C102" s="117"/>
      <c r="D102" s="441"/>
      <c r="E102" s="327" t="s">
        <v>140</v>
      </c>
      <c r="F102" s="52">
        <v>76</v>
      </c>
      <c r="G102" s="121"/>
      <c r="H102" s="50">
        <f>F102*G102</f>
        <v>0</v>
      </c>
      <c r="I102" s="121"/>
      <c r="J102" s="50">
        <f t="shared" si="13"/>
        <v>0</v>
      </c>
      <c r="K102" s="51">
        <f t="shared" si="14"/>
        <v>0</v>
      </c>
    </row>
    <row r="103" spans="1:11" ht="18.75" outlineLevel="1">
      <c r="A103" s="323">
        <v>77</v>
      </c>
      <c r="B103" s="401" t="s">
        <v>136</v>
      </c>
      <c r="C103" s="117"/>
      <c r="D103" s="441"/>
      <c r="E103" s="48" t="s">
        <v>39</v>
      </c>
      <c r="F103" s="52">
        <v>348</v>
      </c>
      <c r="G103" s="121"/>
      <c r="H103" s="50">
        <f t="shared" si="12"/>
        <v>0</v>
      </c>
      <c r="I103" s="121"/>
      <c r="J103" s="50">
        <f t="shared" si="13"/>
        <v>0</v>
      </c>
      <c r="K103" s="51">
        <f t="shared" si="14"/>
        <v>0</v>
      </c>
    </row>
    <row r="104" spans="1:11" ht="18.75" outlineLevel="1">
      <c r="A104" s="323">
        <v>78</v>
      </c>
      <c r="B104" s="401" t="s">
        <v>154</v>
      </c>
      <c r="C104" s="117"/>
      <c r="D104" s="441"/>
      <c r="E104" s="48" t="s">
        <v>39</v>
      </c>
      <c r="F104" s="52">
        <v>30.5</v>
      </c>
      <c r="G104" s="121"/>
      <c r="H104" s="50">
        <f t="shared" si="12"/>
        <v>0</v>
      </c>
      <c r="I104" s="121"/>
      <c r="J104" s="50">
        <f t="shared" si="13"/>
        <v>0</v>
      </c>
      <c r="K104" s="51">
        <f t="shared" si="14"/>
        <v>0</v>
      </c>
    </row>
    <row r="105" spans="1:11" ht="18.75" outlineLevel="1">
      <c r="A105" s="323">
        <v>79</v>
      </c>
      <c r="B105" s="401" t="s">
        <v>295</v>
      </c>
      <c r="C105" s="117"/>
      <c r="D105" s="441"/>
      <c r="E105" s="48" t="s">
        <v>39</v>
      </c>
      <c r="F105" s="52">
        <v>5</v>
      </c>
      <c r="G105" s="121"/>
      <c r="H105" s="50">
        <f t="shared" si="12"/>
        <v>0</v>
      </c>
      <c r="I105" s="121"/>
      <c r="J105" s="50">
        <f t="shared" si="13"/>
        <v>0</v>
      </c>
      <c r="K105" s="51">
        <f t="shared" si="14"/>
        <v>0</v>
      </c>
    </row>
    <row r="106" spans="1:11" ht="18.75" outlineLevel="1">
      <c r="A106" s="323">
        <v>80</v>
      </c>
      <c r="B106" s="401" t="s">
        <v>155</v>
      </c>
      <c r="C106" s="117"/>
      <c r="D106" s="435"/>
      <c r="E106" s="48" t="s">
        <v>39</v>
      </c>
      <c r="F106" s="52">
        <v>12</v>
      </c>
      <c r="G106" s="121"/>
      <c r="H106" s="50">
        <f t="shared" si="12"/>
        <v>0</v>
      </c>
      <c r="I106" s="121"/>
      <c r="J106" s="50">
        <f t="shared" si="13"/>
        <v>0</v>
      </c>
      <c r="K106" s="51">
        <f t="shared" si="14"/>
        <v>0</v>
      </c>
    </row>
    <row r="107" spans="1:11" ht="18.75" outlineLevel="1">
      <c r="A107" s="323">
        <v>81</v>
      </c>
      <c r="B107" s="401" t="s">
        <v>296</v>
      </c>
      <c r="C107" s="117"/>
      <c r="D107" s="435"/>
      <c r="E107" s="48" t="s">
        <v>39</v>
      </c>
      <c r="F107" s="52">
        <v>391</v>
      </c>
      <c r="G107" s="121"/>
      <c r="H107" s="50">
        <f>F107*G107</f>
        <v>0</v>
      </c>
      <c r="I107" s="121"/>
      <c r="J107" s="50">
        <f>I107*F107</f>
        <v>0</v>
      </c>
      <c r="K107" s="51">
        <f>H107+J107</f>
        <v>0</v>
      </c>
    </row>
    <row r="108" spans="1:11" ht="16.5" outlineLevel="1">
      <c r="A108" s="323">
        <v>82</v>
      </c>
      <c r="B108" s="401" t="s">
        <v>158</v>
      </c>
      <c r="C108" s="61" t="s">
        <v>95</v>
      </c>
      <c r="D108" s="435"/>
      <c r="E108" s="327" t="s">
        <v>63</v>
      </c>
      <c r="F108" s="52">
        <v>2</v>
      </c>
      <c r="G108" s="121"/>
      <c r="H108" s="50">
        <f aca="true" t="shared" si="15" ref="H108:H128">F108*G108</f>
        <v>0</v>
      </c>
      <c r="I108" s="121"/>
      <c r="J108" s="50">
        <f t="shared" si="13"/>
        <v>0</v>
      </c>
      <c r="K108" s="51">
        <f t="shared" si="14"/>
        <v>0</v>
      </c>
    </row>
    <row r="109" spans="1:11" ht="16.5" outlineLevel="1">
      <c r="A109" s="323">
        <v>83</v>
      </c>
      <c r="B109" s="401" t="s">
        <v>157</v>
      </c>
      <c r="C109" s="61" t="s">
        <v>95</v>
      </c>
      <c r="D109" s="435"/>
      <c r="E109" s="327" t="s">
        <v>63</v>
      </c>
      <c r="F109" s="52">
        <v>1</v>
      </c>
      <c r="G109" s="121"/>
      <c r="H109" s="50">
        <f t="shared" si="15"/>
        <v>0</v>
      </c>
      <c r="I109" s="121"/>
      <c r="J109" s="50">
        <f t="shared" si="13"/>
        <v>0</v>
      </c>
      <c r="K109" s="51">
        <f t="shared" si="14"/>
        <v>0</v>
      </c>
    </row>
    <row r="110" spans="1:11" ht="16.5" outlineLevel="1">
      <c r="A110" s="323">
        <v>84</v>
      </c>
      <c r="B110" s="401" t="s">
        <v>231</v>
      </c>
      <c r="C110" s="61" t="s">
        <v>95</v>
      </c>
      <c r="D110" s="435"/>
      <c r="E110" s="327" t="s">
        <v>63</v>
      </c>
      <c r="F110" s="52">
        <v>2</v>
      </c>
      <c r="G110" s="121"/>
      <c r="H110" s="50">
        <f>F110*G110</f>
        <v>0</v>
      </c>
      <c r="I110" s="121"/>
      <c r="J110" s="50">
        <f>I110*F110</f>
        <v>0</v>
      </c>
      <c r="K110" s="51">
        <f>H110+J110</f>
        <v>0</v>
      </c>
    </row>
    <row r="111" spans="1:11" ht="16.5" outlineLevel="1">
      <c r="A111" s="323">
        <v>85</v>
      </c>
      <c r="B111" s="401" t="s">
        <v>300</v>
      </c>
      <c r="C111" s="117"/>
      <c r="D111" s="435"/>
      <c r="E111" s="327" t="s">
        <v>63</v>
      </c>
      <c r="F111" s="52">
        <v>1</v>
      </c>
      <c r="G111" s="304" t="s">
        <v>87</v>
      </c>
      <c r="H111" s="304" t="s">
        <v>87</v>
      </c>
      <c r="I111" s="121"/>
      <c r="J111" s="50">
        <f>I111*F111</f>
        <v>0</v>
      </c>
      <c r="K111" s="51">
        <f>J111</f>
        <v>0</v>
      </c>
    </row>
    <row r="112" spans="1:11" ht="16.5" outlineLevel="1">
      <c r="A112" s="323">
        <v>86</v>
      </c>
      <c r="B112" s="401" t="s">
        <v>156</v>
      </c>
      <c r="C112" s="61" t="s">
        <v>95</v>
      </c>
      <c r="D112" s="435"/>
      <c r="E112" s="327" t="s">
        <v>63</v>
      </c>
      <c r="F112" s="52">
        <v>9</v>
      </c>
      <c r="G112" s="304" t="s">
        <v>87</v>
      </c>
      <c r="H112" s="304" t="s">
        <v>87</v>
      </c>
      <c r="I112" s="121"/>
      <c r="J112" s="50">
        <f>I112*F112</f>
        <v>0</v>
      </c>
      <c r="K112" s="51">
        <f>J112</f>
        <v>0</v>
      </c>
    </row>
    <row r="113" spans="1:11" ht="16.5" outlineLevel="1">
      <c r="A113" s="323">
        <v>87</v>
      </c>
      <c r="B113" s="401" t="s">
        <v>138</v>
      </c>
      <c r="C113" s="117"/>
      <c r="D113" s="435"/>
      <c r="E113" s="327" t="s">
        <v>63</v>
      </c>
      <c r="F113" s="52">
        <v>14</v>
      </c>
      <c r="G113" s="121"/>
      <c r="H113" s="50">
        <f t="shared" si="15"/>
        <v>0</v>
      </c>
      <c r="I113" s="121"/>
      <c r="J113" s="50">
        <f t="shared" si="13"/>
        <v>0</v>
      </c>
      <c r="K113" s="51">
        <f t="shared" si="14"/>
        <v>0</v>
      </c>
    </row>
    <row r="114" spans="1:11" ht="31.5" customHeight="1" outlineLevel="1">
      <c r="A114" s="323">
        <v>88</v>
      </c>
      <c r="B114" s="401" t="s">
        <v>160</v>
      </c>
      <c r="C114" s="61" t="s">
        <v>95</v>
      </c>
      <c r="D114" s="435"/>
      <c r="E114" s="48" t="s">
        <v>39</v>
      </c>
      <c r="F114" s="52">
        <v>13</v>
      </c>
      <c r="G114" s="121"/>
      <c r="H114" s="50">
        <f t="shared" si="15"/>
        <v>0</v>
      </c>
      <c r="I114" s="121"/>
      <c r="J114" s="50">
        <f t="shared" si="13"/>
        <v>0</v>
      </c>
      <c r="K114" s="51">
        <f t="shared" si="14"/>
        <v>0</v>
      </c>
    </row>
    <row r="115" spans="1:11" ht="15" outlineLevel="1">
      <c r="A115" s="323">
        <v>89</v>
      </c>
      <c r="B115" s="401" t="s">
        <v>161</v>
      </c>
      <c r="C115" s="443" t="s">
        <v>159</v>
      </c>
      <c r="D115" s="435"/>
      <c r="E115" s="48" t="s">
        <v>99</v>
      </c>
      <c r="F115" s="52">
        <v>9</v>
      </c>
      <c r="G115" s="121"/>
      <c r="H115" s="50">
        <f t="shared" si="15"/>
        <v>0</v>
      </c>
      <c r="I115" s="121"/>
      <c r="J115" s="50">
        <f t="shared" si="13"/>
        <v>0</v>
      </c>
      <c r="K115" s="51">
        <f t="shared" si="14"/>
        <v>0</v>
      </c>
    </row>
    <row r="116" spans="1:11" ht="15" outlineLevel="1">
      <c r="A116" s="323">
        <v>90</v>
      </c>
      <c r="B116" s="401" t="s">
        <v>303</v>
      </c>
      <c r="C116" s="61" t="s">
        <v>95</v>
      </c>
      <c r="D116" s="435"/>
      <c r="E116" s="48" t="s">
        <v>63</v>
      </c>
      <c r="F116" s="52">
        <v>2</v>
      </c>
      <c r="G116" s="121"/>
      <c r="H116" s="50">
        <f t="shared" si="15"/>
        <v>0</v>
      </c>
      <c r="I116" s="121"/>
      <c r="J116" s="50">
        <f t="shared" si="13"/>
        <v>0</v>
      </c>
      <c r="K116" s="51">
        <f t="shared" si="14"/>
        <v>0</v>
      </c>
    </row>
    <row r="117" spans="1:11" ht="31.5" outlineLevel="1">
      <c r="A117" s="323">
        <v>91</v>
      </c>
      <c r="B117" s="401" t="s">
        <v>232</v>
      </c>
      <c r="C117" s="61" t="s">
        <v>95</v>
      </c>
      <c r="D117" s="435"/>
      <c r="E117" s="48" t="s">
        <v>39</v>
      </c>
      <c r="F117" s="52">
        <v>26.83</v>
      </c>
      <c r="G117" s="121"/>
      <c r="H117" s="50">
        <f t="shared" si="15"/>
        <v>0</v>
      </c>
      <c r="I117" s="121"/>
      <c r="J117" s="50">
        <f t="shared" si="13"/>
        <v>0</v>
      </c>
      <c r="K117" s="51">
        <f t="shared" si="14"/>
        <v>0</v>
      </c>
    </row>
    <row r="118" spans="1:11" ht="16.5" outlineLevel="1">
      <c r="A118" s="323">
        <v>92</v>
      </c>
      <c r="B118" s="401" t="s">
        <v>162</v>
      </c>
      <c r="C118" s="117"/>
      <c r="D118" s="444"/>
      <c r="E118" s="327" t="s">
        <v>140</v>
      </c>
      <c r="F118" s="52">
        <v>47</v>
      </c>
      <c r="G118" s="121"/>
      <c r="H118" s="50">
        <f aca="true" t="shared" si="16" ref="H118:H124">F118*G118</f>
        <v>0</v>
      </c>
      <c r="I118" s="121"/>
      <c r="J118" s="50">
        <f t="shared" si="13"/>
        <v>0</v>
      </c>
      <c r="K118" s="51">
        <f t="shared" si="14"/>
        <v>0</v>
      </c>
    </row>
    <row r="119" spans="1:11" ht="31.5" customHeight="1" outlineLevel="1">
      <c r="A119" s="323">
        <v>93</v>
      </c>
      <c r="B119" s="401" t="s">
        <v>304</v>
      </c>
      <c r="C119" s="117"/>
      <c r="D119" s="444"/>
      <c r="E119" s="48" t="s">
        <v>39</v>
      </c>
      <c r="F119" s="52">
        <v>41.6</v>
      </c>
      <c r="G119" s="121"/>
      <c r="H119" s="50">
        <f t="shared" si="16"/>
        <v>0</v>
      </c>
      <c r="I119" s="121"/>
      <c r="J119" s="50">
        <f>I119*F119</f>
        <v>0</v>
      </c>
      <c r="K119" s="51">
        <f>H119+J119</f>
        <v>0</v>
      </c>
    </row>
    <row r="120" spans="1:11" ht="16.5" outlineLevel="1">
      <c r="A120" s="323">
        <v>94</v>
      </c>
      <c r="B120" s="401" t="s">
        <v>292</v>
      </c>
      <c r="C120" s="117"/>
      <c r="D120" s="444"/>
      <c r="E120" s="327" t="s">
        <v>140</v>
      </c>
      <c r="F120" s="52">
        <v>2</v>
      </c>
      <c r="G120" s="121"/>
      <c r="H120" s="50">
        <f t="shared" si="16"/>
        <v>0</v>
      </c>
      <c r="I120" s="121"/>
      <c r="J120" s="50">
        <f>I120*F120</f>
        <v>0</v>
      </c>
      <c r="K120" s="51">
        <f>H120+J120</f>
        <v>0</v>
      </c>
    </row>
    <row r="121" spans="1:11" ht="18.75" outlineLevel="1">
      <c r="A121" s="323">
        <v>95</v>
      </c>
      <c r="B121" s="401" t="s">
        <v>293</v>
      </c>
      <c r="C121" s="117"/>
      <c r="D121" s="444"/>
      <c r="E121" s="48" t="s">
        <v>39</v>
      </c>
      <c r="F121" s="52">
        <v>2.2</v>
      </c>
      <c r="G121" s="121"/>
      <c r="H121" s="50">
        <f t="shared" si="16"/>
        <v>0</v>
      </c>
      <c r="I121" s="121"/>
      <c r="J121" s="50">
        <f>I121*F121</f>
        <v>0</v>
      </c>
      <c r="K121" s="51">
        <f>H121+J121</f>
        <v>0</v>
      </c>
    </row>
    <row r="122" spans="1:11" ht="16.5" outlineLevel="1">
      <c r="A122" s="323">
        <v>96</v>
      </c>
      <c r="B122" s="376" t="s">
        <v>294</v>
      </c>
      <c r="C122" s="324"/>
      <c r="D122" s="438"/>
      <c r="E122" s="325" t="s">
        <v>194</v>
      </c>
      <c r="F122" s="134">
        <v>22</v>
      </c>
      <c r="G122" s="121"/>
      <c r="H122" s="328">
        <f t="shared" si="16"/>
        <v>0</v>
      </c>
      <c r="I122" s="121"/>
      <c r="J122" s="50">
        <f>I122*F122</f>
        <v>0</v>
      </c>
      <c r="K122" s="51">
        <f>H122+J122</f>
        <v>0</v>
      </c>
    </row>
    <row r="123" spans="1:11" ht="18.75" outlineLevel="1">
      <c r="A123" s="323">
        <v>97</v>
      </c>
      <c r="B123" s="401" t="s">
        <v>332</v>
      </c>
      <c r="C123" s="117"/>
      <c r="D123" s="435"/>
      <c r="E123" s="48" t="s">
        <v>39</v>
      </c>
      <c r="F123" s="52">
        <v>56</v>
      </c>
      <c r="G123" s="121"/>
      <c r="H123" s="50">
        <f t="shared" si="16"/>
        <v>0</v>
      </c>
      <c r="I123" s="121"/>
      <c r="J123" s="50">
        <f t="shared" si="13"/>
        <v>0</v>
      </c>
      <c r="K123" s="51">
        <f t="shared" si="14"/>
        <v>0</v>
      </c>
    </row>
    <row r="124" spans="1:11" ht="18.75" outlineLevel="1">
      <c r="A124" s="323">
        <v>98</v>
      </c>
      <c r="B124" s="401" t="s">
        <v>354</v>
      </c>
      <c r="C124" s="117"/>
      <c r="D124" s="435"/>
      <c r="E124" s="48" t="s">
        <v>39</v>
      </c>
      <c r="F124" s="52">
        <v>312</v>
      </c>
      <c r="G124" s="121"/>
      <c r="H124" s="50">
        <f t="shared" si="16"/>
        <v>0</v>
      </c>
      <c r="I124" s="121"/>
      <c r="J124" s="50">
        <f>I124*F124</f>
        <v>0</v>
      </c>
      <c r="K124" s="51">
        <f>H124+J124</f>
        <v>0</v>
      </c>
    </row>
    <row r="125" spans="1:11" ht="18.75" outlineLevel="1">
      <c r="A125" s="323">
        <v>99</v>
      </c>
      <c r="B125" s="401" t="s">
        <v>163</v>
      </c>
      <c r="C125" s="440" t="s">
        <v>146</v>
      </c>
      <c r="D125" s="441"/>
      <c r="E125" s="48" t="s">
        <v>39</v>
      </c>
      <c r="F125" s="52">
        <v>25</v>
      </c>
      <c r="G125" s="121"/>
      <c r="H125" s="50">
        <f t="shared" si="15"/>
        <v>0</v>
      </c>
      <c r="I125" s="121"/>
      <c r="J125" s="50">
        <f t="shared" si="13"/>
        <v>0</v>
      </c>
      <c r="K125" s="51">
        <f t="shared" si="14"/>
        <v>0</v>
      </c>
    </row>
    <row r="126" spans="1:11" ht="18.75" outlineLevel="1">
      <c r="A126" s="323">
        <v>100</v>
      </c>
      <c r="B126" s="401" t="s">
        <v>164</v>
      </c>
      <c r="C126" s="440" t="s">
        <v>146</v>
      </c>
      <c r="D126" s="441"/>
      <c r="E126" s="48" t="s">
        <v>39</v>
      </c>
      <c r="F126" s="52">
        <v>265</v>
      </c>
      <c r="G126" s="121"/>
      <c r="H126" s="50">
        <f t="shared" si="15"/>
        <v>0</v>
      </c>
      <c r="I126" s="121"/>
      <c r="J126" s="50">
        <f t="shared" si="13"/>
        <v>0</v>
      </c>
      <c r="K126" s="51">
        <f t="shared" si="14"/>
        <v>0</v>
      </c>
    </row>
    <row r="127" spans="1:11" ht="18.75" outlineLevel="1">
      <c r="A127" s="323">
        <v>101</v>
      </c>
      <c r="B127" s="401" t="s">
        <v>164</v>
      </c>
      <c r="C127" s="440" t="s">
        <v>165</v>
      </c>
      <c r="D127" s="441"/>
      <c r="E127" s="48" t="s">
        <v>39</v>
      </c>
      <c r="F127" s="52">
        <v>398</v>
      </c>
      <c r="G127" s="121"/>
      <c r="H127" s="50">
        <f t="shared" si="15"/>
        <v>0</v>
      </c>
      <c r="I127" s="121"/>
      <c r="J127" s="50">
        <f t="shared" si="13"/>
        <v>0</v>
      </c>
      <c r="K127" s="51">
        <f t="shared" si="14"/>
        <v>0</v>
      </c>
    </row>
    <row r="128" spans="1:11" ht="18.75" outlineLevel="1">
      <c r="A128" s="323">
        <v>102</v>
      </c>
      <c r="B128" s="401" t="s">
        <v>164</v>
      </c>
      <c r="C128" s="440" t="s">
        <v>166</v>
      </c>
      <c r="D128" s="441"/>
      <c r="E128" s="48" t="s">
        <v>39</v>
      </c>
      <c r="F128" s="52">
        <v>23</v>
      </c>
      <c r="G128" s="121"/>
      <c r="H128" s="50">
        <f t="shared" si="15"/>
        <v>0</v>
      </c>
      <c r="I128" s="121"/>
      <c r="J128" s="50">
        <f t="shared" si="13"/>
        <v>0</v>
      </c>
      <c r="K128" s="51">
        <f t="shared" si="14"/>
        <v>0</v>
      </c>
    </row>
    <row r="129" spans="1:11" ht="36" customHeight="1" outlineLevel="1">
      <c r="A129" s="323">
        <v>103</v>
      </c>
      <c r="B129" s="416" t="s">
        <v>209</v>
      </c>
      <c r="C129" s="61" t="s">
        <v>95</v>
      </c>
      <c r="D129" s="445"/>
      <c r="E129" s="48" t="s">
        <v>39</v>
      </c>
      <c r="F129" s="52">
        <v>16</v>
      </c>
      <c r="G129" s="121"/>
      <c r="H129" s="50">
        <f>F129*G129</f>
        <v>0</v>
      </c>
      <c r="I129" s="121"/>
      <c r="J129" s="50">
        <f>I129*F129</f>
        <v>0</v>
      </c>
      <c r="K129" s="51">
        <f>H129+J129</f>
        <v>0</v>
      </c>
    </row>
    <row r="130" spans="1:11" ht="31.5" outlineLevel="1">
      <c r="A130" s="323">
        <v>104</v>
      </c>
      <c r="B130" s="378" t="s">
        <v>348</v>
      </c>
      <c r="C130" s="115"/>
      <c r="D130" s="53"/>
      <c r="E130" s="53" t="s">
        <v>88</v>
      </c>
      <c r="F130" s="54">
        <v>3</v>
      </c>
      <c r="G130" s="304" t="s">
        <v>9</v>
      </c>
      <c r="H130" s="304" t="s">
        <v>9</v>
      </c>
      <c r="I130" s="121"/>
      <c r="J130" s="50">
        <f t="shared" si="13"/>
        <v>0</v>
      </c>
      <c r="K130" s="51">
        <f>J130</f>
        <v>0</v>
      </c>
    </row>
    <row r="131" spans="1:11" ht="31.5" outlineLevel="1">
      <c r="A131" s="323">
        <v>105</v>
      </c>
      <c r="B131" s="376" t="s">
        <v>205</v>
      </c>
      <c r="C131" s="61" t="s">
        <v>351</v>
      </c>
      <c r="D131" s="318"/>
      <c r="E131" s="48" t="s">
        <v>206</v>
      </c>
      <c r="F131" s="319">
        <v>35</v>
      </c>
      <c r="G131" s="304" t="s">
        <v>9</v>
      </c>
      <c r="H131" s="304" t="s">
        <v>9</v>
      </c>
      <c r="I131" s="121"/>
      <c r="J131" s="50">
        <f t="shared" si="13"/>
        <v>0</v>
      </c>
      <c r="K131" s="51">
        <f>J131</f>
        <v>0</v>
      </c>
    </row>
    <row r="132" spans="1:11" ht="54.75" customHeight="1" outlineLevel="1">
      <c r="A132" s="323">
        <v>106</v>
      </c>
      <c r="B132" s="401" t="s">
        <v>202</v>
      </c>
      <c r="C132" s="61" t="s">
        <v>92</v>
      </c>
      <c r="D132" s="61"/>
      <c r="E132" s="48" t="s">
        <v>39</v>
      </c>
      <c r="F132" s="320">
        <v>440</v>
      </c>
      <c r="G132" s="154"/>
      <c r="H132" s="321">
        <f>F132*G132</f>
        <v>0</v>
      </c>
      <c r="I132" s="121"/>
      <c r="J132" s="50">
        <f t="shared" si="13"/>
        <v>0</v>
      </c>
      <c r="K132" s="51">
        <f t="shared" si="14"/>
        <v>0</v>
      </c>
    </row>
    <row r="133" spans="1:11" ht="54.75" customHeight="1" outlineLevel="1" thickBot="1">
      <c r="A133" s="323">
        <v>107</v>
      </c>
      <c r="B133" s="401" t="s">
        <v>96</v>
      </c>
      <c r="C133" s="61" t="s">
        <v>97</v>
      </c>
      <c r="D133" s="61"/>
      <c r="E133" s="61" t="s">
        <v>63</v>
      </c>
      <c r="F133" s="52">
        <v>1</v>
      </c>
      <c r="G133" s="304" t="s">
        <v>9</v>
      </c>
      <c r="H133" s="304" t="s">
        <v>9</v>
      </c>
      <c r="I133" s="121"/>
      <c r="J133" s="50">
        <f t="shared" si="13"/>
        <v>0</v>
      </c>
      <c r="K133" s="51">
        <f>J133</f>
        <v>0</v>
      </c>
    </row>
    <row r="134" spans="1:11" s="33" customFormat="1" ht="19.5" thickBot="1">
      <c r="A134" s="418" t="s">
        <v>43</v>
      </c>
      <c r="B134" s="135" t="s">
        <v>10</v>
      </c>
      <c r="C134" s="62"/>
      <c r="D134" s="62"/>
      <c r="E134" s="63"/>
      <c r="F134" s="64"/>
      <c r="G134" s="65"/>
      <c r="H134" s="65">
        <f>SUM(H27:H133)</f>
        <v>0</v>
      </c>
      <c r="I134" s="65"/>
      <c r="J134" s="65">
        <f>SUM(J7:J133)</f>
        <v>0</v>
      </c>
      <c r="K134" s="66">
        <f>H134+J134</f>
        <v>0</v>
      </c>
    </row>
    <row r="135" spans="1:11" ht="1.5" customHeight="1" thickBot="1">
      <c r="A135" s="55"/>
      <c r="B135" s="67"/>
      <c r="C135" s="68"/>
      <c r="D135" s="68"/>
      <c r="E135" s="69"/>
      <c r="F135" s="70"/>
      <c r="G135" s="70"/>
      <c r="H135" s="70"/>
      <c r="I135" s="70"/>
      <c r="J135" s="70"/>
      <c r="K135" s="71"/>
    </row>
    <row r="136" spans="1:11" s="33" customFormat="1" ht="17.25" thickBot="1">
      <c r="A136" s="72"/>
      <c r="B136" s="536" t="s">
        <v>11</v>
      </c>
      <c r="C136" s="537"/>
      <c r="D136" s="537"/>
      <c r="E136" s="537"/>
      <c r="F136" s="537"/>
      <c r="G136" s="537"/>
      <c r="H136" s="537"/>
      <c r="I136" s="537"/>
      <c r="J136" s="537"/>
      <c r="K136" s="538"/>
    </row>
    <row r="137" spans="1:11" ht="17.25" outlineLevel="1" thickBot="1">
      <c r="A137" s="73"/>
      <c r="B137" s="74" t="s">
        <v>26</v>
      </c>
      <c r="C137" s="118">
        <v>0</v>
      </c>
      <c r="D137" s="76"/>
      <c r="E137" s="77"/>
      <c r="F137" s="77"/>
      <c r="G137" s="78"/>
      <c r="H137" s="78"/>
      <c r="I137" s="78"/>
      <c r="J137" s="78"/>
      <c r="K137" s="57">
        <f>H134*C137</f>
        <v>0</v>
      </c>
    </row>
    <row r="138" spans="1:11" s="33" customFormat="1" ht="17.25" outlineLevel="1" thickBot="1">
      <c r="A138" s="72"/>
      <c r="B138" s="79" t="s">
        <v>7</v>
      </c>
      <c r="C138" s="80"/>
      <c r="D138" s="80"/>
      <c r="E138" s="81"/>
      <c r="F138" s="82"/>
      <c r="G138" s="83"/>
      <c r="H138" s="83"/>
      <c r="I138" s="83"/>
      <c r="J138" s="83"/>
      <c r="K138" s="84">
        <f>K134+K137</f>
        <v>0</v>
      </c>
    </row>
    <row r="139" spans="1:11" ht="17.25" outlineLevel="1" thickBot="1">
      <c r="A139" s="73"/>
      <c r="B139" s="74" t="s">
        <v>20</v>
      </c>
      <c r="C139" s="118">
        <v>0</v>
      </c>
      <c r="D139" s="77"/>
      <c r="E139" s="76"/>
      <c r="F139" s="77"/>
      <c r="G139" s="78"/>
      <c r="H139" s="78"/>
      <c r="I139" s="78"/>
      <c r="J139" s="78"/>
      <c r="K139" s="57">
        <f>K138*C139</f>
        <v>0</v>
      </c>
    </row>
    <row r="140" spans="1:11" s="33" customFormat="1" ht="17.25" outlineLevel="1" thickBot="1">
      <c r="A140" s="72"/>
      <c r="B140" s="79" t="s">
        <v>7</v>
      </c>
      <c r="C140" s="80"/>
      <c r="D140" s="80"/>
      <c r="E140" s="81"/>
      <c r="F140" s="82"/>
      <c r="G140" s="83"/>
      <c r="H140" s="83"/>
      <c r="I140" s="83"/>
      <c r="J140" s="83"/>
      <c r="K140" s="84">
        <f>K138+K139</f>
        <v>0</v>
      </c>
    </row>
    <row r="141" spans="1:11" ht="17.25" outlineLevel="1" thickBot="1">
      <c r="A141" s="73"/>
      <c r="B141" s="74" t="s">
        <v>25</v>
      </c>
      <c r="C141" s="118">
        <v>0</v>
      </c>
      <c r="D141" s="76"/>
      <c r="E141" s="76"/>
      <c r="F141" s="77"/>
      <c r="G141" s="85"/>
      <c r="H141" s="85"/>
      <c r="I141" s="85"/>
      <c r="J141" s="85"/>
      <c r="K141" s="57">
        <f>K140*C141</f>
        <v>0</v>
      </c>
    </row>
    <row r="142" spans="1:11" ht="17.25" outlineLevel="1" thickBot="1">
      <c r="A142" s="72"/>
      <c r="B142" s="79" t="s">
        <v>7</v>
      </c>
      <c r="C142" s="80"/>
      <c r="D142" s="80"/>
      <c r="E142" s="81"/>
      <c r="F142" s="82"/>
      <c r="G142" s="83"/>
      <c r="H142" s="83"/>
      <c r="I142" s="83"/>
      <c r="J142" s="83"/>
      <c r="K142" s="84">
        <f>K140+K141</f>
        <v>0</v>
      </c>
    </row>
    <row r="143" spans="1:11" ht="17.25" outlineLevel="1" thickBot="1">
      <c r="A143" s="73"/>
      <c r="B143" s="74" t="s">
        <v>12</v>
      </c>
      <c r="C143" s="75">
        <v>0.06</v>
      </c>
      <c r="D143" s="75"/>
      <c r="E143" s="76"/>
      <c r="F143" s="77"/>
      <c r="G143" s="85"/>
      <c r="H143" s="85"/>
      <c r="I143" s="85"/>
      <c r="J143" s="85"/>
      <c r="K143" s="57">
        <f>K142*C143</f>
        <v>0</v>
      </c>
    </row>
    <row r="144" spans="1:11" s="33" customFormat="1" ht="17.25" outlineLevel="1" thickBot="1">
      <c r="A144" s="72"/>
      <c r="B144" s="79" t="s">
        <v>7</v>
      </c>
      <c r="C144" s="80"/>
      <c r="D144" s="80"/>
      <c r="E144" s="81"/>
      <c r="F144" s="82"/>
      <c r="G144" s="83"/>
      <c r="H144" s="83"/>
      <c r="I144" s="83"/>
      <c r="J144" s="83"/>
      <c r="K144" s="84">
        <f>K142+K143</f>
        <v>0</v>
      </c>
    </row>
    <row r="145" spans="1:11" ht="17.25" outlineLevel="1" thickBot="1">
      <c r="A145" s="73"/>
      <c r="B145" s="74" t="s">
        <v>24</v>
      </c>
      <c r="C145" s="75">
        <v>0.18</v>
      </c>
      <c r="D145" s="75"/>
      <c r="E145" s="76"/>
      <c r="F145" s="77"/>
      <c r="G145" s="85"/>
      <c r="H145" s="85"/>
      <c r="I145" s="85"/>
      <c r="J145" s="85"/>
      <c r="K145" s="57">
        <f>K144*C145</f>
        <v>0</v>
      </c>
    </row>
    <row r="146" spans="1:11" s="33" customFormat="1" ht="17.25" thickBot="1">
      <c r="A146" s="72"/>
      <c r="B146" s="79" t="s">
        <v>40</v>
      </c>
      <c r="C146" s="80"/>
      <c r="D146" s="80"/>
      <c r="E146" s="81"/>
      <c r="F146" s="82"/>
      <c r="G146" s="83"/>
      <c r="H146" s="83"/>
      <c r="I146" s="83"/>
      <c r="J146" s="83"/>
      <c r="K146" s="84">
        <f>K144+K145</f>
        <v>0</v>
      </c>
    </row>
    <row r="147" spans="1:11" s="33" customFormat="1" ht="24">
      <c r="A147" s="86"/>
      <c r="B147" s="446"/>
      <c r="C147" s="447"/>
      <c r="D147" s="447"/>
      <c r="E147" s="87"/>
      <c r="F147" s="88"/>
      <c r="G147" s="89"/>
      <c r="H147" s="89"/>
      <c r="I147" s="89"/>
      <c r="J147" s="89"/>
      <c r="K147" s="90"/>
    </row>
    <row r="148" spans="2:11" ht="16.5">
      <c r="B148" s="119" t="s">
        <v>35</v>
      </c>
      <c r="C148" s="93"/>
      <c r="D148" s="93"/>
      <c r="E148" s="94" t="str">
        <f>კრებსითი!A4</f>
        <v>damkveTi: ss "Tibisi banki"</v>
      </c>
      <c r="F148" s="95"/>
      <c r="G148" s="95"/>
      <c r="I148" s="95"/>
      <c r="J148" s="97"/>
      <c r="K148" s="97"/>
    </row>
    <row r="149" spans="2:11" ht="16.5">
      <c r="B149" s="119" t="s">
        <v>52</v>
      </c>
      <c r="C149" s="93"/>
      <c r="D149" s="93"/>
      <c r="E149" s="98" t="str">
        <f>კრებსითი!A5</f>
        <v>obieqti: s.s. Tibisi bankis zestafonis axali ს/ც-ის  remonti</v>
      </c>
      <c r="F149" s="92"/>
      <c r="G149" s="99"/>
      <c r="I149" s="99"/>
      <c r="J149" s="97"/>
      <c r="K149" s="97"/>
    </row>
    <row r="150" spans="2:11" ht="46.5" customHeight="1">
      <c r="B150" s="448"/>
      <c r="C150" s="449"/>
      <c r="D150" s="449"/>
      <c r="E150" s="530" t="str">
        <f>კრებსითი!A6</f>
        <v>misamarTi: q. zestafoni, d. aRmaSeneblis q. #85.</v>
      </c>
      <c r="F150" s="530"/>
      <c r="G150" s="530"/>
      <c r="H150" s="530"/>
      <c r="I150" s="530"/>
      <c r="J150" s="530"/>
      <c r="K150" s="530"/>
    </row>
    <row r="151" spans="1:10" ht="16.5">
      <c r="A151" s="86"/>
      <c r="B151" s="119" t="s">
        <v>38</v>
      </c>
      <c r="C151" s="93"/>
      <c r="D151" s="93"/>
      <c r="E151" s="93"/>
      <c r="F151" s="93"/>
      <c r="G151" s="99"/>
      <c r="H151" s="99"/>
      <c r="I151" s="99"/>
      <c r="J151" s="96" t="s">
        <v>91</v>
      </c>
    </row>
    <row r="152" spans="1:11" s="33" customFormat="1" ht="16.5">
      <c r="A152" s="91"/>
      <c r="B152" s="119" t="s">
        <v>53</v>
      </c>
      <c r="C152" s="93"/>
      <c r="D152" s="93"/>
      <c r="E152" s="100"/>
      <c r="F152" s="99"/>
      <c r="G152" s="99"/>
      <c r="H152" s="99"/>
      <c r="I152" s="99"/>
      <c r="J152" s="97"/>
      <c r="K152" s="97"/>
    </row>
    <row r="153" spans="2:11" ht="16.5">
      <c r="B153" s="101"/>
      <c r="E153" s="100"/>
      <c r="F153" s="99"/>
      <c r="G153" s="99"/>
      <c r="H153" s="99"/>
      <c r="I153" s="99"/>
      <c r="J153" s="97"/>
      <c r="K153" s="97"/>
    </row>
    <row r="154" spans="5:11" ht="16.5">
      <c r="E154" s="104"/>
      <c r="F154" s="105"/>
      <c r="G154" s="105"/>
      <c r="H154" s="105"/>
      <c r="I154" s="105"/>
      <c r="J154" s="97"/>
      <c r="K154" s="97"/>
    </row>
    <row r="155" spans="5:11" ht="16.5">
      <c r="E155" s="102"/>
      <c r="F155" s="97"/>
      <c r="G155" s="97"/>
      <c r="H155" s="97"/>
      <c r="I155" s="97"/>
      <c r="J155" s="106"/>
      <c r="K155" s="106"/>
    </row>
    <row r="156" spans="5:11" ht="16.5">
      <c r="E156" s="107"/>
      <c r="F156" s="106"/>
      <c r="G156" s="106"/>
      <c r="H156" s="106"/>
      <c r="I156" s="106"/>
      <c r="J156" s="106"/>
      <c r="K156" s="106"/>
    </row>
    <row r="157" spans="2:9" ht="16.5">
      <c r="B157" s="108"/>
      <c r="C157" s="107"/>
      <c r="D157" s="107"/>
      <c r="G157" s="106"/>
      <c r="H157" s="106"/>
      <c r="I157" s="106"/>
    </row>
    <row r="158" spans="6:11" ht="16.5">
      <c r="F158" s="106"/>
      <c r="G158" s="106"/>
      <c r="H158" s="106"/>
      <c r="I158" s="106"/>
      <c r="J158" s="97"/>
      <c r="K158" s="97"/>
    </row>
    <row r="159" spans="10:11" ht="16.5">
      <c r="J159" s="97"/>
      <c r="K159" s="97"/>
    </row>
    <row r="160" spans="10:11" ht="19.5" customHeight="1">
      <c r="J160" s="97"/>
      <c r="K160" s="97"/>
    </row>
    <row r="161" spans="1:11" ht="19.5" customHeight="1">
      <c r="A161" s="86"/>
      <c r="J161" s="97"/>
      <c r="K161" s="97"/>
    </row>
    <row r="162" spans="10:11" ht="19.5" customHeight="1">
      <c r="J162" s="97"/>
      <c r="K162" s="97"/>
    </row>
    <row r="163" spans="10:11" ht="19.5" customHeight="1">
      <c r="J163" s="97"/>
      <c r="K163" s="97"/>
    </row>
    <row r="164" spans="10:11" ht="19.5" customHeight="1">
      <c r="J164" s="97"/>
      <c r="K164" s="97"/>
    </row>
    <row r="165" spans="10:11" ht="19.5" customHeight="1">
      <c r="J165" s="97"/>
      <c r="K165" s="97"/>
    </row>
    <row r="166" spans="10:11" ht="19.5" customHeight="1">
      <c r="J166" s="97"/>
      <c r="K166" s="97"/>
    </row>
    <row r="167" spans="10:11" ht="19.5" customHeight="1">
      <c r="J167" s="106"/>
      <c r="K167" s="106"/>
    </row>
    <row r="169" spans="5:9" ht="19.5" customHeight="1">
      <c r="E169" s="92"/>
      <c r="F169" s="109"/>
      <c r="G169" s="106"/>
      <c r="H169" s="106"/>
      <c r="I169" s="109"/>
    </row>
    <row r="173" spans="2:4" ht="19.5" customHeight="1">
      <c r="B173" s="108"/>
      <c r="C173" s="107"/>
      <c r="D173" s="107"/>
    </row>
    <row r="174" spans="10:11" ht="19.5" customHeight="1">
      <c r="J174" s="97"/>
      <c r="K174" s="97"/>
    </row>
    <row r="185" spans="2:11" ht="19.5" customHeight="1">
      <c r="B185" s="101"/>
      <c r="E185" s="102"/>
      <c r="F185" s="97"/>
      <c r="G185" s="97"/>
      <c r="H185" s="97"/>
      <c r="I185" s="97"/>
      <c r="J185" s="97"/>
      <c r="K185" s="97"/>
    </row>
    <row r="186" spans="5:11" ht="19.5" customHeight="1">
      <c r="E186" s="107"/>
      <c r="F186" s="106"/>
      <c r="G186" s="106"/>
      <c r="H186" s="106"/>
      <c r="I186" s="106"/>
      <c r="J186" s="97"/>
      <c r="K186" s="97"/>
    </row>
    <row r="187" spans="2:11" ht="19.5" customHeight="1">
      <c r="B187" s="101"/>
      <c r="E187" s="102"/>
      <c r="F187" s="97"/>
      <c r="G187" s="97"/>
      <c r="H187" s="97"/>
      <c r="I187" s="97"/>
      <c r="J187" s="106"/>
      <c r="K187" s="106"/>
    </row>
    <row r="188" spans="2:11" ht="19.5" customHeight="1">
      <c r="B188" s="108"/>
      <c r="C188" s="107"/>
      <c r="D188" s="107"/>
      <c r="E188" s="107"/>
      <c r="F188" s="97"/>
      <c r="G188" s="97"/>
      <c r="H188" s="97"/>
      <c r="I188" s="97"/>
      <c r="J188" s="97"/>
      <c r="K188" s="97"/>
    </row>
    <row r="189" spans="2:11" ht="19.5" customHeight="1">
      <c r="B189" s="110"/>
      <c r="C189" s="110"/>
      <c r="D189" s="110"/>
      <c r="E189" s="102"/>
      <c r="F189" s="106"/>
      <c r="G189" s="106"/>
      <c r="H189" s="106"/>
      <c r="I189" s="106"/>
      <c r="J189" s="97"/>
      <c r="K189" s="97"/>
    </row>
    <row r="190" spans="2:11" ht="19.5" customHeight="1">
      <c r="B190" s="110"/>
      <c r="C190" s="110"/>
      <c r="D190" s="110"/>
      <c r="E190" s="102"/>
      <c r="F190" s="97"/>
      <c r="G190" s="97"/>
      <c r="H190" s="97"/>
      <c r="I190" s="97"/>
      <c r="J190" s="97"/>
      <c r="K190" s="97"/>
    </row>
    <row r="191" spans="2:11" ht="19.5" customHeight="1">
      <c r="B191" s="101"/>
      <c r="E191" s="102"/>
      <c r="F191" s="97"/>
      <c r="G191" s="97"/>
      <c r="H191" s="97"/>
      <c r="I191" s="97"/>
      <c r="J191" s="111"/>
      <c r="K191" s="111"/>
    </row>
    <row r="192" spans="5:11" ht="19.5" customHeight="1">
      <c r="E192" s="102"/>
      <c r="F192" s="97"/>
      <c r="G192" s="97"/>
      <c r="H192" s="97"/>
      <c r="I192" s="97"/>
      <c r="J192" s="111"/>
      <c r="K192" s="111"/>
    </row>
    <row r="193" spans="2:11" ht="19.5" customHeight="1">
      <c r="B193" s="112"/>
      <c r="C193" s="91"/>
      <c r="D193" s="91"/>
      <c r="E193" s="91"/>
      <c r="F193" s="111"/>
      <c r="G193" s="111"/>
      <c r="H193" s="111"/>
      <c r="I193" s="111"/>
      <c r="J193" s="97"/>
      <c r="K193" s="97"/>
    </row>
    <row r="194" spans="2:11" ht="19.5" customHeight="1">
      <c r="B194" s="112"/>
      <c r="C194" s="91"/>
      <c r="D194" s="91"/>
      <c r="E194" s="91"/>
      <c r="F194" s="111"/>
      <c r="G194" s="111"/>
      <c r="H194" s="111"/>
      <c r="I194" s="111"/>
      <c r="J194" s="97"/>
      <c r="K194" s="97"/>
    </row>
    <row r="195" spans="2:11" ht="19.5" customHeight="1">
      <c r="B195" s="101"/>
      <c r="E195" s="102"/>
      <c r="F195" s="97"/>
      <c r="G195" s="97"/>
      <c r="H195" s="97"/>
      <c r="I195" s="97"/>
      <c r="J195" s="97"/>
      <c r="K195" s="97"/>
    </row>
    <row r="196" spans="2:11" ht="19.5" customHeight="1">
      <c r="B196" s="101"/>
      <c r="E196" s="102"/>
      <c r="F196" s="97"/>
      <c r="G196" s="97"/>
      <c r="H196" s="97"/>
      <c r="I196" s="97"/>
      <c r="J196" s="97"/>
      <c r="K196" s="97"/>
    </row>
    <row r="197" spans="10:11" ht="19.5" customHeight="1">
      <c r="J197" s="97"/>
      <c r="K197" s="97"/>
    </row>
    <row r="198" spans="10:11" ht="19.5" customHeight="1">
      <c r="J198" s="106"/>
      <c r="K198" s="106"/>
    </row>
    <row r="199" spans="2:11" ht="19.5" customHeight="1">
      <c r="B199" s="101"/>
      <c r="F199" s="97"/>
      <c r="G199" s="97"/>
      <c r="H199" s="97"/>
      <c r="I199" s="97"/>
      <c r="J199" s="106"/>
      <c r="K199" s="106"/>
    </row>
    <row r="200" spans="5:11" ht="19.5" customHeight="1">
      <c r="E200" s="107"/>
      <c r="F200" s="106"/>
      <c r="G200" s="106"/>
      <c r="H200" s="106"/>
      <c r="I200" s="106"/>
      <c r="J200" s="106"/>
      <c r="K200" s="106"/>
    </row>
    <row r="201" spans="2:11" ht="19.5" customHeight="1">
      <c r="B201" s="108"/>
      <c r="C201" s="107"/>
      <c r="D201" s="107"/>
      <c r="E201" s="107"/>
      <c r="F201" s="106"/>
      <c r="G201" s="106"/>
      <c r="H201" s="106"/>
      <c r="I201" s="106"/>
      <c r="J201" s="97"/>
      <c r="K201" s="97"/>
    </row>
    <row r="202" spans="2:9" ht="19.5" customHeight="1">
      <c r="B202" s="108"/>
      <c r="C202" s="107"/>
      <c r="D202" s="107"/>
      <c r="E202" s="107"/>
      <c r="F202" s="106"/>
      <c r="G202" s="106"/>
      <c r="H202" s="106"/>
      <c r="I202" s="106"/>
    </row>
    <row r="203" spans="2:11" ht="19.5" customHeight="1">
      <c r="B203" s="102"/>
      <c r="E203" s="102"/>
      <c r="F203" s="97"/>
      <c r="G203" s="97"/>
      <c r="H203" s="97"/>
      <c r="I203" s="97"/>
      <c r="J203" s="111"/>
      <c r="K203" s="111"/>
    </row>
    <row r="204" spans="1:11" s="33" customFormat="1" ht="19.5" customHeight="1">
      <c r="A204" s="86"/>
      <c r="B204" s="107"/>
      <c r="C204" s="107"/>
      <c r="D204" s="107"/>
      <c r="E204" s="107"/>
      <c r="F204" s="106"/>
      <c r="G204" s="106"/>
      <c r="H204" s="106"/>
      <c r="I204" s="106"/>
      <c r="J204" s="106"/>
      <c r="K204" s="106"/>
    </row>
    <row r="205" spans="2:11" ht="19.5" customHeight="1">
      <c r="B205" s="113"/>
      <c r="C205" s="113"/>
      <c r="D205" s="113"/>
      <c r="E205" s="91"/>
      <c r="F205" s="111"/>
      <c r="G205" s="111"/>
      <c r="H205" s="111"/>
      <c r="I205" s="111"/>
      <c r="J205" s="111"/>
      <c r="K205" s="111"/>
    </row>
    <row r="206" spans="2:11" ht="19.5" customHeight="1">
      <c r="B206" s="112"/>
      <c r="C206" s="91"/>
      <c r="D206" s="91"/>
      <c r="E206" s="91"/>
      <c r="F206" s="111"/>
      <c r="G206" s="111"/>
      <c r="H206" s="111"/>
      <c r="I206" s="111"/>
      <c r="J206" s="111"/>
      <c r="K206" s="111"/>
    </row>
    <row r="207" spans="2:11" ht="19.5" customHeight="1">
      <c r="B207" s="112"/>
      <c r="C207" s="91"/>
      <c r="D207" s="91"/>
      <c r="E207" s="91"/>
      <c r="F207" s="111"/>
      <c r="G207" s="111"/>
      <c r="H207" s="111"/>
      <c r="I207" s="111"/>
      <c r="J207" s="111"/>
      <c r="K207" s="111"/>
    </row>
    <row r="208" spans="2:11" ht="19.5" customHeight="1">
      <c r="B208" s="112"/>
      <c r="C208" s="91"/>
      <c r="D208" s="91"/>
      <c r="E208" s="91"/>
      <c r="F208" s="111"/>
      <c r="G208" s="111"/>
      <c r="H208" s="111"/>
      <c r="I208" s="111"/>
      <c r="J208" s="111"/>
      <c r="K208" s="111"/>
    </row>
    <row r="209" spans="2:11" ht="19.5" customHeight="1">
      <c r="B209" s="112"/>
      <c r="C209" s="91"/>
      <c r="D209" s="91"/>
      <c r="E209" s="91"/>
      <c r="F209" s="111"/>
      <c r="G209" s="111"/>
      <c r="H209" s="111"/>
      <c r="I209" s="111"/>
      <c r="J209" s="111"/>
      <c r="K209" s="111"/>
    </row>
    <row r="210" spans="2:11" ht="19.5" customHeight="1">
      <c r="B210" s="112"/>
      <c r="C210" s="91"/>
      <c r="D210" s="91"/>
      <c r="E210" s="91"/>
      <c r="F210" s="111"/>
      <c r="G210" s="111"/>
      <c r="H210" s="111"/>
      <c r="I210" s="111"/>
      <c r="J210" s="111"/>
      <c r="K210" s="111"/>
    </row>
    <row r="211" spans="2:11" ht="19.5" customHeight="1">
      <c r="B211" s="112"/>
      <c r="C211" s="91"/>
      <c r="D211" s="91"/>
      <c r="E211" s="91"/>
      <c r="F211" s="111"/>
      <c r="G211" s="111"/>
      <c r="H211" s="111"/>
      <c r="I211" s="111"/>
      <c r="J211" s="111"/>
      <c r="K211" s="111"/>
    </row>
    <row r="212" spans="2:11" ht="19.5" customHeight="1">
      <c r="B212" s="112"/>
      <c r="C212" s="91"/>
      <c r="D212" s="91"/>
      <c r="E212" s="91"/>
      <c r="F212" s="111"/>
      <c r="G212" s="111"/>
      <c r="H212" s="111"/>
      <c r="I212" s="111"/>
      <c r="J212" s="111"/>
      <c r="K212" s="111"/>
    </row>
    <row r="213" spans="2:11" ht="19.5" customHeight="1">
      <c r="B213" s="114"/>
      <c r="C213" s="91"/>
      <c r="D213" s="91"/>
      <c r="E213" s="91"/>
      <c r="F213" s="111"/>
      <c r="G213" s="111"/>
      <c r="H213" s="111"/>
      <c r="I213" s="111"/>
      <c r="J213" s="111"/>
      <c r="K213" s="111"/>
    </row>
    <row r="214" spans="2:11" ht="19.5" customHeight="1">
      <c r="B214" s="112"/>
      <c r="C214" s="91"/>
      <c r="D214" s="91"/>
      <c r="E214" s="91"/>
      <c r="F214" s="111"/>
      <c r="G214" s="111"/>
      <c r="H214" s="111"/>
      <c r="I214" s="111"/>
      <c r="J214" s="111"/>
      <c r="K214" s="111"/>
    </row>
    <row r="215" spans="2:11" ht="19.5" customHeight="1">
      <c r="B215" s="112"/>
      <c r="C215" s="91"/>
      <c r="D215" s="91"/>
      <c r="E215" s="91"/>
      <c r="F215" s="111"/>
      <c r="G215" s="111"/>
      <c r="H215" s="111"/>
      <c r="I215" s="111"/>
      <c r="J215" s="111"/>
      <c r="K215" s="111"/>
    </row>
    <row r="216" spans="2:11" ht="19.5" customHeight="1">
      <c r="B216" s="112"/>
      <c r="C216" s="91"/>
      <c r="D216" s="91"/>
      <c r="E216" s="91"/>
      <c r="F216" s="111"/>
      <c r="G216" s="111"/>
      <c r="H216" s="111"/>
      <c r="I216" s="111"/>
      <c r="J216" s="111"/>
      <c r="K216" s="111"/>
    </row>
    <row r="217" spans="2:9" ht="19.5" customHeight="1">
      <c r="B217" s="112"/>
      <c r="C217" s="91"/>
      <c r="D217" s="91"/>
      <c r="E217" s="91"/>
      <c r="F217" s="111"/>
      <c r="G217" s="111"/>
      <c r="H217" s="111"/>
      <c r="I217" s="111"/>
    </row>
    <row r="218" spans="2:9" ht="19.5" customHeight="1">
      <c r="B218" s="112"/>
      <c r="C218" s="91"/>
      <c r="D218" s="91"/>
      <c r="E218" s="91"/>
      <c r="F218" s="111"/>
      <c r="G218" s="111"/>
      <c r="H218" s="111"/>
      <c r="I218" s="111"/>
    </row>
    <row r="236" ht="18.75" customHeight="1"/>
  </sheetData>
  <sheetProtection password="CA17" sheet="1"/>
  <protectedRanges>
    <protectedRange sqref="B72 B74" name="Range1_3_1_2_6"/>
  </protectedRanges>
  <mergeCells count="13">
    <mergeCell ref="E150:K150"/>
    <mergeCell ref="A2:K2"/>
    <mergeCell ref="D3:D4"/>
    <mergeCell ref="A3:A4"/>
    <mergeCell ref="B136:K136"/>
    <mergeCell ref="A1:K1"/>
    <mergeCell ref="B3:B4"/>
    <mergeCell ref="C3:C4"/>
    <mergeCell ref="E3:E4"/>
    <mergeCell ref="F3:F4"/>
    <mergeCell ref="G3:H3"/>
    <mergeCell ref="I3:J3"/>
    <mergeCell ref="K3:K4"/>
  </mergeCells>
  <printOptions/>
  <pageMargins left="0.25" right="0.25" top="0.75" bottom="0.75" header="0.3" footer="0.3"/>
  <pageSetup horizontalDpi="600" verticalDpi="600" orientation="landscape" scale="40" r:id="rId2"/>
  <headerFooter>
    <oddFooter>&amp;L&amp;"-,Bold" Confidential&amp;RPage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zoomScale="70" zoomScaleNormal="70" zoomScalePageLayoutView="0" workbookViewId="0" topLeftCell="A19">
      <selection activeCell="C57" sqref="C57:D62"/>
    </sheetView>
  </sheetViews>
  <sheetFormatPr defaultColWidth="13.140625" defaultRowHeight="19.5" customHeight="1" outlineLevelRow="1"/>
  <cols>
    <col min="1" max="1" width="8.140625" style="91" customWidth="1"/>
    <col min="2" max="2" width="100.28125" style="103" customWidth="1"/>
    <col min="3" max="4" width="35.28125" style="102" customWidth="1"/>
    <col min="5" max="5" width="12.8515625" style="103" customWidth="1"/>
    <col min="6" max="6" width="14.57421875" style="96" customWidth="1"/>
    <col min="7" max="7" width="16.57421875" style="96" customWidth="1"/>
    <col min="8" max="8" width="15.7109375" style="96" customWidth="1"/>
    <col min="9" max="9" width="17.00390625" style="96" customWidth="1"/>
    <col min="10" max="10" width="19.7109375" style="96" customWidth="1"/>
    <col min="11" max="11" width="23.421875" style="96" customWidth="1"/>
    <col min="12" max="250" width="9.140625" style="31" customWidth="1"/>
    <col min="251" max="251" width="4.28125" style="31" customWidth="1"/>
    <col min="252" max="252" width="62.8515625" style="31" customWidth="1"/>
    <col min="253" max="253" width="28.28125" style="31" customWidth="1"/>
    <col min="254" max="16384" width="13.140625" style="31" customWidth="1"/>
  </cols>
  <sheetData>
    <row r="1" spans="1:11" ht="37.5" customHeight="1" thickBot="1">
      <c r="A1" s="539" t="s">
        <v>36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</row>
    <row r="2" spans="1:11" s="32" customFormat="1" ht="21.75" customHeight="1" thickBot="1">
      <c r="A2" s="542" t="s">
        <v>119</v>
      </c>
      <c r="B2" s="543"/>
      <c r="C2" s="543"/>
      <c r="D2" s="543"/>
      <c r="E2" s="543"/>
      <c r="F2" s="543"/>
      <c r="G2" s="543"/>
      <c r="H2" s="543"/>
      <c r="I2" s="543"/>
      <c r="J2" s="543"/>
      <c r="K2" s="544"/>
    </row>
    <row r="3" spans="1:11" s="33" customFormat="1" ht="36" customHeight="1">
      <c r="A3" s="545" t="s">
        <v>0</v>
      </c>
      <c r="B3" s="547" t="s">
        <v>1</v>
      </c>
      <c r="C3" s="524" t="s">
        <v>60</v>
      </c>
      <c r="D3" s="524" t="s">
        <v>176</v>
      </c>
      <c r="E3" s="526" t="s">
        <v>55</v>
      </c>
      <c r="F3" s="526" t="s">
        <v>2</v>
      </c>
      <c r="G3" s="526" t="s">
        <v>3</v>
      </c>
      <c r="H3" s="526"/>
      <c r="I3" s="526" t="s">
        <v>4</v>
      </c>
      <c r="J3" s="526"/>
      <c r="K3" s="528" t="s">
        <v>5</v>
      </c>
    </row>
    <row r="4" spans="1:11" s="33" customFormat="1" ht="17.25" customHeight="1" thickBot="1">
      <c r="A4" s="546"/>
      <c r="B4" s="548"/>
      <c r="C4" s="525"/>
      <c r="D4" s="525"/>
      <c r="E4" s="527"/>
      <c r="F4" s="527"/>
      <c r="G4" s="34" t="s">
        <v>6</v>
      </c>
      <c r="H4" s="417" t="s">
        <v>7</v>
      </c>
      <c r="I4" s="34" t="s">
        <v>6</v>
      </c>
      <c r="J4" s="417" t="s">
        <v>7</v>
      </c>
      <c r="K4" s="529"/>
    </row>
    <row r="5" spans="1:11" s="33" customFormat="1" ht="21.75" thickBot="1">
      <c r="A5" s="122" t="s">
        <v>41</v>
      </c>
      <c r="B5" s="123" t="s">
        <v>42</v>
      </c>
      <c r="C5" s="124" t="s">
        <v>43</v>
      </c>
      <c r="D5" s="38" t="s">
        <v>90</v>
      </c>
      <c r="E5" s="38" t="s">
        <v>44</v>
      </c>
      <c r="F5" s="39" t="s">
        <v>45</v>
      </c>
      <c r="G5" s="38" t="s">
        <v>46</v>
      </c>
      <c r="H5" s="39" t="s">
        <v>47</v>
      </c>
      <c r="I5" s="38" t="s">
        <v>48</v>
      </c>
      <c r="J5" s="40" t="s">
        <v>49</v>
      </c>
      <c r="K5" s="40" t="s">
        <v>50</v>
      </c>
    </row>
    <row r="6" spans="1:11" ht="27" customHeight="1" outlineLevel="1" thickBot="1">
      <c r="A6" s="306" t="s">
        <v>82</v>
      </c>
      <c r="B6" s="126" t="s">
        <v>64</v>
      </c>
      <c r="C6" s="127"/>
      <c r="D6" s="127"/>
      <c r="E6" s="128"/>
      <c r="F6" s="129"/>
      <c r="G6" s="457"/>
      <c r="H6" s="130"/>
      <c r="I6" s="130"/>
      <c r="J6" s="130"/>
      <c r="K6" s="84">
        <f>SUM(K7:K8)</f>
        <v>0</v>
      </c>
    </row>
    <row r="7" spans="1:11" ht="18" customHeight="1" outlineLevel="1">
      <c r="A7" s="307">
        <v>1</v>
      </c>
      <c r="B7" s="396" t="s">
        <v>110</v>
      </c>
      <c r="C7" s="150"/>
      <c r="D7" s="459"/>
      <c r="E7" s="132" t="s">
        <v>61</v>
      </c>
      <c r="F7" s="451">
        <v>26</v>
      </c>
      <c r="G7" s="154"/>
      <c r="H7" s="454">
        <f aca="true" t="shared" si="0" ref="H7:H43">F7*G7</f>
        <v>0</v>
      </c>
      <c r="I7" s="153"/>
      <c r="J7" s="56">
        <f aca="true" t="shared" si="1" ref="J7:J43">I7*F7</f>
        <v>0</v>
      </c>
      <c r="K7" s="57">
        <f aca="true" t="shared" si="2" ref="K7:K43">J7+H7</f>
        <v>0</v>
      </c>
    </row>
    <row r="8" spans="1:11" ht="18" customHeight="1" outlineLevel="1">
      <c r="A8" s="374">
        <v>2</v>
      </c>
      <c r="B8" s="397" t="s">
        <v>111</v>
      </c>
      <c r="C8" s="151"/>
      <c r="D8" s="434"/>
      <c r="E8" s="133" t="s">
        <v>61</v>
      </c>
      <c r="F8" s="452">
        <v>22</v>
      </c>
      <c r="G8" s="154"/>
      <c r="H8" s="455">
        <f t="shared" si="0"/>
        <v>0</v>
      </c>
      <c r="I8" s="154"/>
      <c r="J8" s="321">
        <f t="shared" si="1"/>
        <v>0</v>
      </c>
      <c r="K8" s="321">
        <f t="shared" si="2"/>
        <v>0</v>
      </c>
    </row>
    <row r="9" spans="1:11" ht="18" customHeight="1" outlineLevel="1" thickBot="1">
      <c r="A9" s="408">
        <v>3</v>
      </c>
      <c r="B9" s="409" t="s">
        <v>129</v>
      </c>
      <c r="C9" s="410"/>
      <c r="D9" s="460"/>
      <c r="E9" s="411" t="s">
        <v>61</v>
      </c>
      <c r="F9" s="453">
        <v>30</v>
      </c>
      <c r="G9" s="154"/>
      <c r="H9" s="456">
        <f>F9*G9</f>
        <v>0</v>
      </c>
      <c r="I9" s="412"/>
      <c r="J9" s="413">
        <f>I9*F9</f>
        <v>0</v>
      </c>
      <c r="K9" s="413">
        <f>J9+H9</f>
        <v>0</v>
      </c>
    </row>
    <row r="10" spans="1:11" ht="27.75" customHeight="1" outlineLevel="1" thickBot="1">
      <c r="A10" s="125" t="s">
        <v>83</v>
      </c>
      <c r="B10" s="126" t="s">
        <v>65</v>
      </c>
      <c r="C10" s="461"/>
      <c r="D10" s="461"/>
      <c r="E10" s="128"/>
      <c r="F10" s="129"/>
      <c r="G10" s="458"/>
      <c r="H10" s="130"/>
      <c r="I10" s="130"/>
      <c r="J10" s="130"/>
      <c r="K10" s="84">
        <f>SUM(K11:K12)</f>
        <v>0</v>
      </c>
    </row>
    <row r="11" spans="1:11" ht="18" customHeight="1" outlineLevel="1">
      <c r="A11" s="131">
        <v>1</v>
      </c>
      <c r="B11" s="398" t="s">
        <v>112</v>
      </c>
      <c r="C11" s="150"/>
      <c r="D11" s="459"/>
      <c r="E11" s="132" t="s">
        <v>61</v>
      </c>
      <c r="F11" s="78">
        <v>25</v>
      </c>
      <c r="G11" s="153"/>
      <c r="H11" s="56">
        <f t="shared" si="0"/>
        <v>0</v>
      </c>
      <c r="I11" s="153"/>
      <c r="J11" s="56">
        <f t="shared" si="1"/>
        <v>0</v>
      </c>
      <c r="K11" s="57">
        <f t="shared" si="2"/>
        <v>0</v>
      </c>
    </row>
    <row r="12" spans="1:11" ht="18" customHeight="1" outlineLevel="1" thickBot="1">
      <c r="A12" s="296">
        <v>2</v>
      </c>
      <c r="B12" s="399" t="s">
        <v>129</v>
      </c>
      <c r="C12" s="297"/>
      <c r="D12" s="462"/>
      <c r="E12" s="298" t="s">
        <v>61</v>
      </c>
      <c r="F12" s="299">
        <v>25</v>
      </c>
      <c r="G12" s="300"/>
      <c r="H12" s="301">
        <f t="shared" si="0"/>
        <v>0</v>
      </c>
      <c r="I12" s="300"/>
      <c r="J12" s="301">
        <f t="shared" si="1"/>
        <v>0</v>
      </c>
      <c r="K12" s="302">
        <f t="shared" si="2"/>
        <v>0</v>
      </c>
    </row>
    <row r="13" spans="1:11" ht="29.25" customHeight="1" outlineLevel="1" thickBot="1">
      <c r="A13" s="125" t="s">
        <v>43</v>
      </c>
      <c r="B13" s="126" t="s">
        <v>84</v>
      </c>
      <c r="C13" s="461"/>
      <c r="D13" s="461"/>
      <c r="E13" s="128"/>
      <c r="F13" s="129"/>
      <c r="G13" s="130"/>
      <c r="H13" s="130"/>
      <c r="I13" s="130"/>
      <c r="J13" s="130"/>
      <c r="K13" s="84">
        <f>SUM(K14:K25)</f>
        <v>0</v>
      </c>
    </row>
    <row r="14" spans="1:11" ht="18" customHeight="1" outlineLevel="1">
      <c r="A14" s="59">
        <v>1</v>
      </c>
      <c r="B14" s="400" t="s">
        <v>184</v>
      </c>
      <c r="C14" s="116"/>
      <c r="D14" s="463"/>
      <c r="E14" s="47" t="s">
        <v>63</v>
      </c>
      <c r="F14" s="49">
        <v>10</v>
      </c>
      <c r="G14" s="120"/>
      <c r="H14" s="50">
        <f t="shared" si="0"/>
        <v>0</v>
      </c>
      <c r="I14" s="120"/>
      <c r="J14" s="50">
        <f t="shared" si="1"/>
        <v>0</v>
      </c>
      <c r="K14" s="51">
        <f t="shared" si="2"/>
        <v>0</v>
      </c>
    </row>
    <row r="15" spans="1:11" ht="18" customHeight="1" outlineLevel="1">
      <c r="A15" s="59">
        <v>2</v>
      </c>
      <c r="B15" s="400" t="s">
        <v>185</v>
      </c>
      <c r="C15" s="117"/>
      <c r="D15" s="435"/>
      <c r="E15" s="48" t="s">
        <v>63</v>
      </c>
      <c r="F15" s="52">
        <v>25</v>
      </c>
      <c r="G15" s="120"/>
      <c r="H15" s="50">
        <f>F15*G15</f>
        <v>0</v>
      </c>
      <c r="I15" s="120"/>
      <c r="J15" s="50">
        <f>I15*F15</f>
        <v>0</v>
      </c>
      <c r="K15" s="51">
        <f>J15+H15</f>
        <v>0</v>
      </c>
    </row>
    <row r="16" spans="1:11" ht="18" customHeight="1" outlineLevel="1">
      <c r="A16" s="59">
        <v>3</v>
      </c>
      <c r="B16" s="401" t="s">
        <v>186</v>
      </c>
      <c r="C16" s="117"/>
      <c r="D16" s="435"/>
      <c r="E16" s="48" t="s">
        <v>63</v>
      </c>
      <c r="F16" s="52">
        <v>15</v>
      </c>
      <c r="G16" s="120"/>
      <c r="H16" s="50">
        <f t="shared" si="0"/>
        <v>0</v>
      </c>
      <c r="I16" s="120"/>
      <c r="J16" s="50">
        <f t="shared" si="1"/>
        <v>0</v>
      </c>
      <c r="K16" s="51">
        <f t="shared" si="2"/>
        <v>0</v>
      </c>
    </row>
    <row r="17" spans="1:11" ht="18" customHeight="1" outlineLevel="1">
      <c r="A17" s="59">
        <v>4</v>
      </c>
      <c r="B17" s="401" t="s">
        <v>187</v>
      </c>
      <c r="C17" s="117"/>
      <c r="D17" s="435"/>
      <c r="E17" s="48" t="s">
        <v>63</v>
      </c>
      <c r="F17" s="52">
        <v>35</v>
      </c>
      <c r="G17" s="120"/>
      <c r="H17" s="50">
        <f t="shared" si="0"/>
        <v>0</v>
      </c>
      <c r="I17" s="120"/>
      <c r="J17" s="50">
        <f t="shared" si="1"/>
        <v>0</v>
      </c>
      <c r="K17" s="51">
        <f t="shared" si="2"/>
        <v>0</v>
      </c>
    </row>
    <row r="18" spans="1:11" ht="18" customHeight="1" outlineLevel="1">
      <c r="A18" s="59">
        <v>5</v>
      </c>
      <c r="B18" s="401" t="s">
        <v>271</v>
      </c>
      <c r="C18" s="117"/>
      <c r="D18" s="435"/>
      <c r="E18" s="48" t="s">
        <v>63</v>
      </c>
      <c r="F18" s="52">
        <v>1</v>
      </c>
      <c r="G18" s="120"/>
      <c r="H18" s="50">
        <f>F18*G18</f>
        <v>0</v>
      </c>
      <c r="I18" s="120"/>
      <c r="J18" s="50">
        <f>I18*F18</f>
        <v>0</v>
      </c>
      <c r="K18" s="51">
        <f>J18+H18</f>
        <v>0</v>
      </c>
    </row>
    <row r="19" spans="1:11" ht="18" customHeight="1" outlineLevel="1">
      <c r="A19" s="59">
        <v>6</v>
      </c>
      <c r="B19" s="401" t="s">
        <v>272</v>
      </c>
      <c r="C19" s="117"/>
      <c r="D19" s="435"/>
      <c r="E19" s="48" t="s">
        <v>63</v>
      </c>
      <c r="F19" s="52">
        <v>15</v>
      </c>
      <c r="G19" s="120"/>
      <c r="H19" s="50">
        <f t="shared" si="0"/>
        <v>0</v>
      </c>
      <c r="I19" s="120"/>
      <c r="J19" s="50">
        <f t="shared" si="1"/>
        <v>0</v>
      </c>
      <c r="K19" s="51">
        <f t="shared" si="2"/>
        <v>0</v>
      </c>
    </row>
    <row r="20" spans="1:11" ht="18" customHeight="1" outlineLevel="1">
      <c r="A20" s="59">
        <v>7</v>
      </c>
      <c r="B20" s="397" t="s">
        <v>273</v>
      </c>
      <c r="C20" s="151"/>
      <c r="D20" s="434"/>
      <c r="E20" s="47" t="s">
        <v>63</v>
      </c>
      <c r="F20" s="49">
        <v>10</v>
      </c>
      <c r="G20" s="120"/>
      <c r="H20" s="50">
        <f>F20*G20</f>
        <v>0</v>
      </c>
      <c r="I20" s="120"/>
      <c r="J20" s="50">
        <f>I20*F20</f>
        <v>0</v>
      </c>
      <c r="K20" s="51">
        <f>J20+H20</f>
        <v>0</v>
      </c>
    </row>
    <row r="21" spans="1:11" ht="18" customHeight="1" outlineLevel="1">
      <c r="A21" s="59">
        <v>8</v>
      </c>
      <c r="B21" s="397" t="s">
        <v>274</v>
      </c>
      <c r="C21" s="151"/>
      <c r="D21" s="434"/>
      <c r="E21" s="47" t="s">
        <v>63</v>
      </c>
      <c r="F21" s="49">
        <v>10</v>
      </c>
      <c r="G21" s="120"/>
      <c r="H21" s="50">
        <f>F21*G21</f>
        <v>0</v>
      </c>
      <c r="I21" s="120"/>
      <c r="J21" s="50">
        <f>I21*F21</f>
        <v>0</v>
      </c>
      <c r="K21" s="51">
        <f>J21+H21</f>
        <v>0</v>
      </c>
    </row>
    <row r="22" spans="1:11" ht="18" customHeight="1" outlineLevel="1">
      <c r="A22" s="59">
        <v>9</v>
      </c>
      <c r="B22" s="401" t="s">
        <v>130</v>
      </c>
      <c r="C22" s="117"/>
      <c r="D22" s="435"/>
      <c r="E22" s="48" t="s">
        <v>63</v>
      </c>
      <c r="F22" s="52">
        <v>10</v>
      </c>
      <c r="G22" s="120"/>
      <c r="H22" s="50">
        <f t="shared" si="0"/>
        <v>0</v>
      </c>
      <c r="I22" s="120"/>
      <c r="J22" s="50">
        <f t="shared" si="1"/>
        <v>0</v>
      </c>
      <c r="K22" s="51">
        <f t="shared" si="2"/>
        <v>0</v>
      </c>
    </row>
    <row r="23" spans="1:11" ht="18" customHeight="1" outlineLevel="1">
      <c r="A23" s="59">
        <v>10</v>
      </c>
      <c r="B23" s="402" t="s">
        <v>188</v>
      </c>
      <c r="C23" s="149"/>
      <c r="D23" s="464"/>
      <c r="E23" s="48" t="s">
        <v>63</v>
      </c>
      <c r="F23" s="52">
        <v>15</v>
      </c>
      <c r="G23" s="120"/>
      <c r="H23" s="50">
        <f>F23*G23</f>
        <v>0</v>
      </c>
      <c r="I23" s="120"/>
      <c r="J23" s="50">
        <f>I23*F23</f>
        <v>0</v>
      </c>
      <c r="K23" s="51">
        <f>J23+H23</f>
        <v>0</v>
      </c>
    </row>
    <row r="24" spans="1:11" ht="18" customHeight="1" outlineLevel="1">
      <c r="A24" s="59">
        <v>11</v>
      </c>
      <c r="B24" s="402" t="s">
        <v>275</v>
      </c>
      <c r="C24" s="149"/>
      <c r="D24" s="464"/>
      <c r="E24" s="53" t="s">
        <v>99</v>
      </c>
      <c r="F24" s="54">
        <v>1</v>
      </c>
      <c r="G24" s="120"/>
      <c r="H24" s="50">
        <f>F24*G24</f>
        <v>0</v>
      </c>
      <c r="I24" s="120"/>
      <c r="J24" s="50">
        <f>I24*F24</f>
        <v>0</v>
      </c>
      <c r="K24" s="51">
        <f>J24+H24</f>
        <v>0</v>
      </c>
    </row>
    <row r="25" spans="1:11" ht="18" customHeight="1" outlineLevel="1" thickBot="1">
      <c r="A25" s="59">
        <v>12</v>
      </c>
      <c r="B25" s="402" t="s">
        <v>113</v>
      </c>
      <c r="C25" s="149"/>
      <c r="D25" s="464"/>
      <c r="E25" s="53" t="s">
        <v>99</v>
      </c>
      <c r="F25" s="54">
        <v>1</v>
      </c>
      <c r="G25" s="120"/>
      <c r="H25" s="50">
        <f t="shared" si="0"/>
        <v>0</v>
      </c>
      <c r="I25" s="120"/>
      <c r="J25" s="50">
        <f t="shared" si="1"/>
        <v>0</v>
      </c>
      <c r="K25" s="51">
        <f t="shared" si="2"/>
        <v>0</v>
      </c>
    </row>
    <row r="26" spans="1:11" ht="18" customHeight="1" outlineLevel="1" thickBot="1">
      <c r="A26" s="125" t="s">
        <v>90</v>
      </c>
      <c r="B26" s="126" t="s">
        <v>189</v>
      </c>
      <c r="C26" s="461"/>
      <c r="D26" s="461"/>
      <c r="E26" s="128"/>
      <c r="F26" s="129"/>
      <c r="G26" s="130"/>
      <c r="H26" s="130"/>
      <c r="I26" s="130"/>
      <c r="J26" s="130"/>
      <c r="K26" s="84">
        <f>SUM(K27:K43)</f>
        <v>0</v>
      </c>
    </row>
    <row r="27" spans="1:11" ht="18" customHeight="1" outlineLevel="1">
      <c r="A27" s="59">
        <v>1</v>
      </c>
      <c r="B27" s="397" t="s">
        <v>114</v>
      </c>
      <c r="C27" s="151"/>
      <c r="D27" s="434"/>
      <c r="E27" s="133" t="s">
        <v>61</v>
      </c>
      <c r="F27" s="134">
        <v>18</v>
      </c>
      <c r="G27" s="154"/>
      <c r="H27" s="50">
        <f t="shared" si="0"/>
        <v>0</v>
      </c>
      <c r="I27" s="154"/>
      <c r="J27" s="50">
        <f t="shared" si="1"/>
        <v>0</v>
      </c>
      <c r="K27" s="51">
        <f t="shared" si="2"/>
        <v>0</v>
      </c>
    </row>
    <row r="28" spans="1:11" ht="18" customHeight="1" outlineLevel="1">
      <c r="A28" s="60">
        <v>2</v>
      </c>
      <c r="B28" s="400" t="s">
        <v>115</v>
      </c>
      <c r="C28" s="116"/>
      <c r="D28" s="463"/>
      <c r="E28" s="47" t="s">
        <v>61</v>
      </c>
      <c r="F28" s="49">
        <v>15</v>
      </c>
      <c r="G28" s="154"/>
      <c r="H28" s="50">
        <f t="shared" si="0"/>
        <v>0</v>
      </c>
      <c r="I28" s="154"/>
      <c r="J28" s="50">
        <f t="shared" si="1"/>
        <v>0</v>
      </c>
      <c r="K28" s="51">
        <f t="shared" si="2"/>
        <v>0</v>
      </c>
    </row>
    <row r="29" spans="1:11" ht="18" customHeight="1" outlineLevel="1">
      <c r="A29" s="59">
        <v>3</v>
      </c>
      <c r="B29" s="400" t="s">
        <v>234</v>
      </c>
      <c r="C29" s="116"/>
      <c r="D29" s="463"/>
      <c r="E29" s="48" t="s">
        <v>63</v>
      </c>
      <c r="F29" s="52">
        <v>1</v>
      </c>
      <c r="G29" s="154"/>
      <c r="H29" s="50">
        <f>F29*G29</f>
        <v>0</v>
      </c>
      <c r="I29" s="154"/>
      <c r="J29" s="50">
        <f>I29*F29</f>
        <v>0</v>
      </c>
      <c r="K29" s="51">
        <f>J29+H29</f>
        <v>0</v>
      </c>
    </row>
    <row r="30" spans="1:11" ht="18" customHeight="1" outlineLevel="1">
      <c r="A30" s="60">
        <v>4</v>
      </c>
      <c r="B30" s="401" t="s">
        <v>276</v>
      </c>
      <c r="C30" s="117"/>
      <c r="D30" s="435"/>
      <c r="E30" s="48" t="s">
        <v>63</v>
      </c>
      <c r="F30" s="52">
        <v>3</v>
      </c>
      <c r="G30" s="154"/>
      <c r="H30" s="50">
        <f t="shared" si="0"/>
        <v>0</v>
      </c>
      <c r="I30" s="154"/>
      <c r="J30" s="50">
        <f t="shared" si="1"/>
        <v>0</v>
      </c>
      <c r="K30" s="51">
        <f t="shared" si="2"/>
        <v>0</v>
      </c>
    </row>
    <row r="31" spans="1:11" ht="18" customHeight="1" outlineLevel="1">
      <c r="A31" s="59">
        <v>5</v>
      </c>
      <c r="B31" s="401" t="s">
        <v>235</v>
      </c>
      <c r="C31" s="117"/>
      <c r="D31" s="435"/>
      <c r="E31" s="48" t="s">
        <v>63</v>
      </c>
      <c r="F31" s="52">
        <v>2</v>
      </c>
      <c r="G31" s="154"/>
      <c r="H31" s="50">
        <f t="shared" si="0"/>
        <v>0</v>
      </c>
      <c r="I31" s="154"/>
      <c r="J31" s="50">
        <f t="shared" si="1"/>
        <v>0</v>
      </c>
      <c r="K31" s="51">
        <f t="shared" si="2"/>
        <v>0</v>
      </c>
    </row>
    <row r="32" spans="1:11" ht="18" customHeight="1" outlineLevel="1">
      <c r="A32" s="60">
        <v>6</v>
      </c>
      <c r="B32" s="401" t="s">
        <v>131</v>
      </c>
      <c r="C32" s="117"/>
      <c r="D32" s="435"/>
      <c r="E32" s="48" t="s">
        <v>63</v>
      </c>
      <c r="F32" s="52">
        <v>5</v>
      </c>
      <c r="G32" s="154"/>
      <c r="H32" s="50">
        <f t="shared" si="0"/>
        <v>0</v>
      </c>
      <c r="I32" s="154"/>
      <c r="J32" s="50">
        <f t="shared" si="1"/>
        <v>0</v>
      </c>
      <c r="K32" s="51">
        <f t="shared" si="2"/>
        <v>0</v>
      </c>
    </row>
    <row r="33" spans="1:11" ht="18" customHeight="1" outlineLevel="1">
      <c r="A33" s="59">
        <v>7</v>
      </c>
      <c r="B33" s="401" t="s">
        <v>277</v>
      </c>
      <c r="C33" s="117"/>
      <c r="D33" s="435"/>
      <c r="E33" s="48" t="s">
        <v>63</v>
      </c>
      <c r="F33" s="52">
        <v>8</v>
      </c>
      <c r="G33" s="154"/>
      <c r="H33" s="50">
        <f t="shared" si="0"/>
        <v>0</v>
      </c>
      <c r="I33" s="154"/>
      <c r="J33" s="50">
        <f t="shared" si="1"/>
        <v>0</v>
      </c>
      <c r="K33" s="51">
        <f t="shared" si="2"/>
        <v>0</v>
      </c>
    </row>
    <row r="34" spans="1:11" ht="18" customHeight="1" outlineLevel="1">
      <c r="A34" s="60">
        <v>8</v>
      </c>
      <c r="B34" s="400" t="s">
        <v>278</v>
      </c>
      <c r="C34" s="117"/>
      <c r="D34" s="435"/>
      <c r="E34" s="48" t="s">
        <v>63</v>
      </c>
      <c r="F34" s="52">
        <v>5</v>
      </c>
      <c r="G34" s="154"/>
      <c r="H34" s="50">
        <f>F34*G34</f>
        <v>0</v>
      </c>
      <c r="I34" s="154"/>
      <c r="J34" s="50">
        <f>I34*F34</f>
        <v>0</v>
      </c>
      <c r="K34" s="51">
        <f>J34+H34</f>
        <v>0</v>
      </c>
    </row>
    <row r="35" spans="1:11" ht="18" customHeight="1" outlineLevel="1">
      <c r="A35" s="59">
        <v>9</v>
      </c>
      <c r="B35" s="401" t="s">
        <v>132</v>
      </c>
      <c r="C35" s="117"/>
      <c r="D35" s="435"/>
      <c r="E35" s="48" t="s">
        <v>63</v>
      </c>
      <c r="F35" s="52">
        <v>12</v>
      </c>
      <c r="G35" s="154"/>
      <c r="H35" s="50">
        <f t="shared" si="0"/>
        <v>0</v>
      </c>
      <c r="I35" s="154"/>
      <c r="J35" s="50">
        <f t="shared" si="1"/>
        <v>0</v>
      </c>
      <c r="K35" s="51">
        <f t="shared" si="2"/>
        <v>0</v>
      </c>
    </row>
    <row r="36" spans="1:11" ht="18" customHeight="1" outlineLevel="1">
      <c r="A36" s="60">
        <v>10</v>
      </c>
      <c r="B36" s="401" t="s">
        <v>116</v>
      </c>
      <c r="C36" s="117"/>
      <c r="D36" s="435"/>
      <c r="E36" s="48" t="s">
        <v>63</v>
      </c>
      <c r="F36" s="52">
        <v>1</v>
      </c>
      <c r="G36" s="154"/>
      <c r="H36" s="50">
        <f t="shared" si="0"/>
        <v>0</v>
      </c>
      <c r="I36" s="154"/>
      <c r="J36" s="50">
        <f t="shared" si="1"/>
        <v>0</v>
      </c>
      <c r="K36" s="51">
        <f t="shared" si="2"/>
        <v>0</v>
      </c>
    </row>
    <row r="37" spans="1:11" ht="18" customHeight="1" outlineLevel="1">
      <c r="A37" s="59">
        <v>11</v>
      </c>
      <c r="B37" s="401" t="s">
        <v>133</v>
      </c>
      <c r="C37" s="117"/>
      <c r="D37" s="435"/>
      <c r="E37" s="48" t="s">
        <v>80</v>
      </c>
      <c r="F37" s="52">
        <v>3</v>
      </c>
      <c r="G37" s="154"/>
      <c r="H37" s="50">
        <f t="shared" si="0"/>
        <v>0</v>
      </c>
      <c r="I37" s="154"/>
      <c r="J37" s="50">
        <f t="shared" si="1"/>
        <v>0</v>
      </c>
      <c r="K37" s="51">
        <f t="shared" si="2"/>
        <v>0</v>
      </c>
    </row>
    <row r="38" spans="1:11" ht="18" customHeight="1" outlineLevel="1">
      <c r="A38" s="60">
        <v>12</v>
      </c>
      <c r="B38" s="401" t="s">
        <v>134</v>
      </c>
      <c r="C38" s="117"/>
      <c r="D38" s="435"/>
      <c r="E38" s="48" t="s">
        <v>80</v>
      </c>
      <c r="F38" s="52">
        <v>3</v>
      </c>
      <c r="G38" s="154"/>
      <c r="H38" s="50">
        <f t="shared" si="0"/>
        <v>0</v>
      </c>
      <c r="I38" s="154"/>
      <c r="J38" s="50">
        <f t="shared" si="1"/>
        <v>0</v>
      </c>
      <c r="K38" s="51">
        <f t="shared" si="2"/>
        <v>0</v>
      </c>
    </row>
    <row r="39" spans="1:11" ht="18" customHeight="1" outlineLevel="1">
      <c r="A39" s="59">
        <v>13</v>
      </c>
      <c r="B39" s="401" t="s">
        <v>279</v>
      </c>
      <c r="C39" s="117"/>
      <c r="D39" s="435"/>
      <c r="E39" s="48" t="s">
        <v>63</v>
      </c>
      <c r="F39" s="52">
        <v>2</v>
      </c>
      <c r="G39" s="154"/>
      <c r="H39" s="50">
        <f>F39*G39</f>
        <v>0</v>
      </c>
      <c r="I39" s="154"/>
      <c r="J39" s="50">
        <f>I39*F39</f>
        <v>0</v>
      </c>
      <c r="K39" s="51">
        <f>J39+H39</f>
        <v>0</v>
      </c>
    </row>
    <row r="40" spans="1:11" ht="18" customHeight="1" outlineLevel="1">
      <c r="A40" s="60">
        <v>14</v>
      </c>
      <c r="B40" s="401" t="s">
        <v>280</v>
      </c>
      <c r="C40" s="117"/>
      <c r="D40" s="435"/>
      <c r="E40" s="48" t="s">
        <v>63</v>
      </c>
      <c r="F40" s="52">
        <v>3</v>
      </c>
      <c r="G40" s="154"/>
      <c r="H40" s="50">
        <f>F40*G40</f>
        <v>0</v>
      </c>
      <c r="I40" s="154"/>
      <c r="J40" s="50">
        <f>I40*F40</f>
        <v>0</v>
      </c>
      <c r="K40" s="51">
        <f>J40+H40</f>
        <v>0</v>
      </c>
    </row>
    <row r="41" spans="1:11" ht="18" customHeight="1" outlineLevel="1">
      <c r="A41" s="59">
        <v>15</v>
      </c>
      <c r="B41" s="401" t="s">
        <v>281</v>
      </c>
      <c r="C41" s="117"/>
      <c r="D41" s="435"/>
      <c r="E41" s="48" t="s">
        <v>61</v>
      </c>
      <c r="F41" s="52">
        <v>5</v>
      </c>
      <c r="G41" s="154"/>
      <c r="H41" s="50">
        <f>F41*G41</f>
        <v>0</v>
      </c>
      <c r="I41" s="154"/>
      <c r="J41" s="50">
        <f>I41*F41</f>
        <v>0</v>
      </c>
      <c r="K41" s="51">
        <f>J41+H41</f>
        <v>0</v>
      </c>
    </row>
    <row r="42" spans="1:11" ht="18" customHeight="1" outlineLevel="1">
      <c r="A42" s="60">
        <v>16</v>
      </c>
      <c r="B42" s="401" t="s">
        <v>282</v>
      </c>
      <c r="C42" s="117"/>
      <c r="D42" s="435"/>
      <c r="E42" s="48" t="s">
        <v>63</v>
      </c>
      <c r="F42" s="52">
        <v>1</v>
      </c>
      <c r="G42" s="154"/>
      <c r="H42" s="50">
        <f>F42*G42</f>
        <v>0</v>
      </c>
      <c r="I42" s="154"/>
      <c r="J42" s="50">
        <f>I42*F42</f>
        <v>0</v>
      </c>
      <c r="K42" s="51">
        <f>J42+H42</f>
        <v>0</v>
      </c>
    </row>
    <row r="43" spans="1:11" ht="32.25" outlineLevel="1" thickBot="1">
      <c r="A43" s="59">
        <v>17</v>
      </c>
      <c r="B43" s="401" t="s">
        <v>135</v>
      </c>
      <c r="C43" s="117"/>
      <c r="D43" s="435"/>
      <c r="E43" s="48" t="s">
        <v>63</v>
      </c>
      <c r="F43" s="52">
        <v>3</v>
      </c>
      <c r="G43" s="154"/>
      <c r="H43" s="50">
        <f t="shared" si="0"/>
        <v>0</v>
      </c>
      <c r="I43" s="154"/>
      <c r="J43" s="50">
        <f t="shared" si="1"/>
        <v>0</v>
      </c>
      <c r="K43" s="51">
        <f t="shared" si="2"/>
        <v>0</v>
      </c>
    </row>
    <row r="44" spans="1:11" s="33" customFormat="1" ht="18.75" customHeight="1" thickBot="1">
      <c r="A44" s="418" t="s">
        <v>44</v>
      </c>
      <c r="B44" s="135" t="s">
        <v>10</v>
      </c>
      <c r="C44" s="136"/>
      <c r="D44" s="136"/>
      <c r="E44" s="137"/>
      <c r="F44" s="138"/>
      <c r="G44" s="139"/>
      <c r="H44" s="139">
        <f>SUM(H7:H43)</f>
        <v>0</v>
      </c>
      <c r="I44" s="139"/>
      <c r="J44" s="139">
        <f>SUM(J7:J43)</f>
        <v>0</v>
      </c>
      <c r="K44" s="140">
        <f>J44+H44</f>
        <v>0</v>
      </c>
    </row>
    <row r="45" spans="1:11" ht="9.75" customHeight="1" hidden="1" thickBot="1">
      <c r="A45" s="55"/>
      <c r="B45" s="67"/>
      <c r="C45" s="132"/>
      <c r="D45" s="132"/>
      <c r="E45" s="67"/>
      <c r="F45" s="141"/>
      <c r="G45" s="141"/>
      <c r="H45" s="141"/>
      <c r="I45" s="141"/>
      <c r="J45" s="141"/>
      <c r="K45" s="142"/>
    </row>
    <row r="46" spans="1:11" s="33" customFormat="1" ht="17.25" thickBot="1">
      <c r="A46" s="72"/>
      <c r="B46" s="143" t="s">
        <v>11</v>
      </c>
      <c r="C46" s="144"/>
      <c r="D46" s="144"/>
      <c r="E46" s="82"/>
      <c r="F46" s="82"/>
      <c r="G46" s="83"/>
      <c r="H46" s="83"/>
      <c r="I46" s="83"/>
      <c r="J46" s="83"/>
      <c r="K46" s="145"/>
    </row>
    <row r="47" spans="1:11" ht="17.25" outlineLevel="1" thickBot="1">
      <c r="A47" s="55"/>
      <c r="B47" s="74" t="s">
        <v>26</v>
      </c>
      <c r="C47" s="152">
        <v>0</v>
      </c>
      <c r="D47" s="76"/>
      <c r="E47" s="76"/>
      <c r="F47" s="77"/>
      <c r="G47" s="78"/>
      <c r="H47" s="78"/>
      <c r="I47" s="78"/>
      <c r="J47" s="78"/>
      <c r="K47" s="146">
        <f>H44*C47</f>
        <v>0</v>
      </c>
    </row>
    <row r="48" spans="1:11" s="33" customFormat="1" ht="17.25" outlineLevel="1" thickBot="1">
      <c r="A48" s="72"/>
      <c r="B48" s="79" t="s">
        <v>7</v>
      </c>
      <c r="C48" s="144"/>
      <c r="D48" s="144"/>
      <c r="E48" s="81"/>
      <c r="F48" s="82"/>
      <c r="G48" s="83"/>
      <c r="H48" s="83"/>
      <c r="I48" s="83"/>
      <c r="J48" s="83"/>
      <c r="K48" s="147">
        <f>K44+K47</f>
        <v>0</v>
      </c>
    </row>
    <row r="49" spans="1:11" ht="17.25" outlineLevel="1" thickBot="1">
      <c r="A49" s="55"/>
      <c r="B49" s="74" t="s">
        <v>20</v>
      </c>
      <c r="C49" s="152">
        <v>0</v>
      </c>
      <c r="D49" s="76"/>
      <c r="E49" s="76"/>
      <c r="F49" s="77"/>
      <c r="G49" s="78"/>
      <c r="H49" s="78"/>
      <c r="I49" s="78"/>
      <c r="J49" s="78"/>
      <c r="K49" s="146">
        <f>K48*C49</f>
        <v>0</v>
      </c>
    </row>
    <row r="50" spans="1:11" s="33" customFormat="1" ht="17.25" outlineLevel="1" thickBot="1">
      <c r="A50" s="72"/>
      <c r="B50" s="79" t="s">
        <v>7</v>
      </c>
      <c r="C50" s="144"/>
      <c r="D50" s="144"/>
      <c r="E50" s="81"/>
      <c r="F50" s="82"/>
      <c r="G50" s="83"/>
      <c r="H50" s="83"/>
      <c r="I50" s="83"/>
      <c r="J50" s="83"/>
      <c r="K50" s="147">
        <f>K48+K49</f>
        <v>0</v>
      </c>
    </row>
    <row r="51" spans="1:11" ht="17.25" outlineLevel="1" thickBot="1">
      <c r="A51" s="55"/>
      <c r="B51" s="74" t="s">
        <v>25</v>
      </c>
      <c r="C51" s="152">
        <v>0</v>
      </c>
      <c r="D51" s="76"/>
      <c r="E51" s="76"/>
      <c r="F51" s="77"/>
      <c r="G51" s="85"/>
      <c r="H51" s="85"/>
      <c r="I51" s="85"/>
      <c r="J51" s="85"/>
      <c r="K51" s="146">
        <f>K50*C51</f>
        <v>0</v>
      </c>
    </row>
    <row r="52" spans="1:11" ht="17.25" outlineLevel="1" thickBot="1">
      <c r="A52" s="72"/>
      <c r="B52" s="79" t="s">
        <v>7</v>
      </c>
      <c r="C52" s="144"/>
      <c r="D52" s="144"/>
      <c r="E52" s="81"/>
      <c r="F52" s="82"/>
      <c r="G52" s="83"/>
      <c r="H52" s="83"/>
      <c r="I52" s="83"/>
      <c r="J52" s="83"/>
      <c r="K52" s="147">
        <f>K50+K51</f>
        <v>0</v>
      </c>
    </row>
    <row r="53" spans="1:11" ht="17.25" outlineLevel="1" thickBot="1">
      <c r="A53" s="55"/>
      <c r="B53" s="74" t="s">
        <v>12</v>
      </c>
      <c r="C53" s="148">
        <v>0.06</v>
      </c>
      <c r="D53" s="148"/>
      <c r="E53" s="76"/>
      <c r="F53" s="77"/>
      <c r="G53" s="85"/>
      <c r="H53" s="85"/>
      <c r="I53" s="85"/>
      <c r="J53" s="85"/>
      <c r="K53" s="146">
        <f>K52*C53</f>
        <v>0</v>
      </c>
    </row>
    <row r="54" spans="1:11" s="33" customFormat="1" ht="17.25" outlineLevel="1" thickBot="1">
      <c r="A54" s="72"/>
      <c r="B54" s="79" t="s">
        <v>7</v>
      </c>
      <c r="C54" s="144"/>
      <c r="D54" s="144"/>
      <c r="E54" s="81"/>
      <c r="F54" s="82"/>
      <c r="G54" s="83"/>
      <c r="H54" s="83"/>
      <c r="I54" s="83"/>
      <c r="J54" s="83"/>
      <c r="K54" s="147">
        <f>K52+K53</f>
        <v>0</v>
      </c>
    </row>
    <row r="55" spans="1:11" ht="17.25" outlineLevel="1" thickBot="1">
      <c r="A55" s="55"/>
      <c r="B55" s="74" t="s">
        <v>24</v>
      </c>
      <c r="C55" s="148">
        <v>0.18</v>
      </c>
      <c r="D55" s="148"/>
      <c r="E55" s="76"/>
      <c r="F55" s="77"/>
      <c r="G55" s="85"/>
      <c r="H55" s="85"/>
      <c r="I55" s="85"/>
      <c r="J55" s="85"/>
      <c r="K55" s="146">
        <f>K54*C55</f>
        <v>0</v>
      </c>
    </row>
    <row r="56" spans="1:11" s="33" customFormat="1" ht="17.25" thickBot="1">
      <c r="A56" s="72"/>
      <c r="B56" s="79" t="s">
        <v>40</v>
      </c>
      <c r="C56" s="144"/>
      <c r="D56" s="144"/>
      <c r="E56" s="81"/>
      <c r="F56" s="82"/>
      <c r="G56" s="83"/>
      <c r="H56" s="83"/>
      <c r="I56" s="83"/>
      <c r="J56" s="83"/>
      <c r="K56" s="84">
        <f>K54+K55</f>
        <v>0</v>
      </c>
    </row>
    <row r="57" spans="1:11" s="33" customFormat="1" ht="24">
      <c r="A57" s="86"/>
      <c r="B57" s="446"/>
      <c r="C57" s="447"/>
      <c r="D57" s="447"/>
      <c r="E57" s="87"/>
      <c r="F57" s="88"/>
      <c r="G57" s="89"/>
      <c r="H57" s="89"/>
      <c r="I57" s="89"/>
      <c r="J57" s="89"/>
      <c r="K57" s="90"/>
    </row>
    <row r="58" spans="2:11" ht="16.5">
      <c r="B58" s="119" t="s">
        <v>35</v>
      </c>
      <c r="C58" s="92"/>
      <c r="D58" s="92"/>
      <c r="E58" s="94" t="str">
        <f>კრებსითი!A4</f>
        <v>damkveTi: ss "Tibisi banki"</v>
      </c>
      <c r="F58" s="95"/>
      <c r="G58" s="95"/>
      <c r="I58" s="95"/>
      <c r="J58" s="97"/>
      <c r="K58" s="97"/>
    </row>
    <row r="59" spans="2:11" ht="16.5">
      <c r="B59" s="119" t="s">
        <v>52</v>
      </c>
      <c r="C59" s="92"/>
      <c r="D59" s="92"/>
      <c r="E59" s="98" t="str">
        <f>კრებსითი!A5</f>
        <v>obieqti: s.s. Tibisi bankis zestafonis axali ს/ც-ის  remonti</v>
      </c>
      <c r="F59" s="92"/>
      <c r="G59" s="99"/>
      <c r="I59" s="99"/>
      <c r="J59" s="97"/>
      <c r="K59" s="97"/>
    </row>
    <row r="60" spans="2:11" ht="43.5" customHeight="1">
      <c r="B60" s="448"/>
      <c r="C60" s="448"/>
      <c r="D60" s="448"/>
      <c r="E60" s="530" t="str">
        <f>კრებსითი!A6</f>
        <v>misamarTi: q. zestafoni, d. aRmaSeneblis q. #85.</v>
      </c>
      <c r="F60" s="530"/>
      <c r="G60" s="530"/>
      <c r="H60" s="530"/>
      <c r="I60" s="530"/>
      <c r="J60" s="530"/>
      <c r="K60" s="530"/>
    </row>
    <row r="61" spans="1:9" ht="16.5">
      <c r="A61" s="86"/>
      <c r="B61" s="119" t="s">
        <v>38</v>
      </c>
      <c r="C61" s="92"/>
      <c r="D61" s="92"/>
      <c r="E61" s="93"/>
      <c r="F61" s="93"/>
      <c r="G61" s="99"/>
      <c r="H61" s="99"/>
      <c r="I61" s="99"/>
    </row>
    <row r="62" spans="1:11" s="33" customFormat="1" ht="16.5">
      <c r="A62" s="91"/>
      <c r="B62" s="119" t="s">
        <v>53</v>
      </c>
      <c r="C62" s="92"/>
      <c r="D62" s="92"/>
      <c r="E62" s="100"/>
      <c r="F62" s="99"/>
      <c r="G62" s="99"/>
      <c r="H62" s="99"/>
      <c r="I62" s="99"/>
      <c r="J62" s="97"/>
      <c r="K62" s="97"/>
    </row>
    <row r="63" spans="2:11" ht="16.5">
      <c r="B63" s="101"/>
      <c r="E63" s="100"/>
      <c r="F63" s="99"/>
      <c r="G63" s="99"/>
      <c r="H63" s="99"/>
      <c r="I63" s="99"/>
      <c r="J63" s="97"/>
      <c r="K63" s="97"/>
    </row>
    <row r="64" spans="5:11" ht="16.5">
      <c r="E64" s="104"/>
      <c r="F64" s="105"/>
      <c r="G64" s="105"/>
      <c r="H64" s="105"/>
      <c r="I64" s="105"/>
      <c r="J64" s="97"/>
      <c r="K64" s="97"/>
    </row>
    <row r="65" spans="5:11" ht="16.5">
      <c r="E65" s="102"/>
      <c r="F65" s="97"/>
      <c r="G65" s="97"/>
      <c r="H65" s="97"/>
      <c r="I65" s="97"/>
      <c r="J65" s="106"/>
      <c r="K65" s="106"/>
    </row>
    <row r="66" spans="5:11" ht="16.5">
      <c r="E66" s="107"/>
      <c r="F66" s="106"/>
      <c r="G66" s="106"/>
      <c r="H66" s="106"/>
      <c r="I66" s="106"/>
      <c r="J66" s="106"/>
      <c r="K66" s="106"/>
    </row>
    <row r="67" spans="2:9" ht="16.5">
      <c r="B67" s="108"/>
      <c r="C67" s="107"/>
      <c r="D67" s="107"/>
      <c r="G67" s="106"/>
      <c r="H67" s="106"/>
      <c r="I67" s="106"/>
    </row>
    <row r="68" spans="6:11" ht="16.5">
      <c r="F68" s="106"/>
      <c r="G68" s="106"/>
      <c r="H68" s="106"/>
      <c r="I68" s="106"/>
      <c r="J68" s="97"/>
      <c r="K68" s="97"/>
    </row>
    <row r="69" spans="10:11" ht="16.5">
      <c r="J69" s="97"/>
      <c r="K69" s="97"/>
    </row>
    <row r="70" spans="10:11" ht="19.5" customHeight="1">
      <c r="J70" s="97"/>
      <c r="K70" s="97"/>
    </row>
    <row r="71" spans="1:11" ht="19.5" customHeight="1">
      <c r="A71" s="86"/>
      <c r="J71" s="97"/>
      <c r="K71" s="97"/>
    </row>
    <row r="72" spans="10:11" ht="19.5" customHeight="1">
      <c r="J72" s="97"/>
      <c r="K72" s="97"/>
    </row>
    <row r="73" spans="10:11" ht="19.5" customHeight="1">
      <c r="J73" s="97"/>
      <c r="K73" s="97"/>
    </row>
    <row r="74" spans="10:11" ht="19.5" customHeight="1">
      <c r="J74" s="97"/>
      <c r="K74" s="97"/>
    </row>
    <row r="75" spans="10:11" ht="19.5" customHeight="1">
      <c r="J75" s="97"/>
      <c r="K75" s="97"/>
    </row>
    <row r="76" spans="10:11" ht="19.5" customHeight="1">
      <c r="J76" s="97"/>
      <c r="K76" s="97"/>
    </row>
    <row r="77" spans="10:11" ht="19.5" customHeight="1">
      <c r="J77" s="106"/>
      <c r="K77" s="106"/>
    </row>
    <row r="79" spans="5:9" ht="19.5" customHeight="1">
      <c r="E79" s="92"/>
      <c r="F79" s="109"/>
      <c r="G79" s="106"/>
      <c r="H79" s="106"/>
      <c r="I79" s="109"/>
    </row>
    <row r="83" spans="2:4" ht="19.5" customHeight="1">
      <c r="B83" s="108"/>
      <c r="C83" s="107"/>
      <c r="D83" s="107"/>
    </row>
    <row r="84" spans="10:11" ht="19.5" customHeight="1">
      <c r="J84" s="97"/>
      <c r="K84" s="97"/>
    </row>
    <row r="95" spans="2:11" ht="19.5" customHeight="1">
      <c r="B95" s="101"/>
      <c r="E95" s="102"/>
      <c r="F95" s="97"/>
      <c r="G95" s="97"/>
      <c r="H95" s="97"/>
      <c r="I95" s="97"/>
      <c r="J95" s="97"/>
      <c r="K95" s="97"/>
    </row>
    <row r="96" spans="5:11" ht="19.5" customHeight="1">
      <c r="E96" s="107"/>
      <c r="F96" s="106"/>
      <c r="G96" s="106"/>
      <c r="H96" s="106"/>
      <c r="I96" s="106"/>
      <c r="J96" s="97"/>
      <c r="K96" s="97"/>
    </row>
    <row r="97" spans="2:11" ht="19.5" customHeight="1">
      <c r="B97" s="101"/>
      <c r="E97" s="102"/>
      <c r="F97" s="97"/>
      <c r="G97" s="97"/>
      <c r="H97" s="97"/>
      <c r="I97" s="97"/>
      <c r="J97" s="106"/>
      <c r="K97" s="106"/>
    </row>
    <row r="98" spans="2:11" ht="19.5" customHeight="1">
      <c r="B98" s="108"/>
      <c r="C98" s="107"/>
      <c r="D98" s="107"/>
      <c r="E98" s="107"/>
      <c r="F98" s="97"/>
      <c r="G98" s="97"/>
      <c r="H98" s="97"/>
      <c r="I98" s="97"/>
      <c r="J98" s="97"/>
      <c r="K98" s="97"/>
    </row>
    <row r="99" spans="2:11" ht="19.5" customHeight="1">
      <c r="B99" s="110"/>
      <c r="C99" s="110"/>
      <c r="D99" s="110"/>
      <c r="E99" s="102"/>
      <c r="F99" s="106"/>
      <c r="G99" s="106"/>
      <c r="H99" s="106"/>
      <c r="I99" s="106"/>
      <c r="J99" s="97"/>
      <c r="K99" s="97"/>
    </row>
    <row r="100" spans="2:11" ht="19.5" customHeight="1">
      <c r="B100" s="110"/>
      <c r="C100" s="110"/>
      <c r="D100" s="110"/>
      <c r="E100" s="102"/>
      <c r="F100" s="97"/>
      <c r="G100" s="97"/>
      <c r="H100" s="97"/>
      <c r="I100" s="97"/>
      <c r="J100" s="97"/>
      <c r="K100" s="97"/>
    </row>
    <row r="101" spans="2:11" ht="19.5" customHeight="1">
      <c r="B101" s="101"/>
      <c r="E101" s="102"/>
      <c r="F101" s="97"/>
      <c r="G101" s="97"/>
      <c r="H101" s="97"/>
      <c r="I101" s="97"/>
      <c r="J101" s="111"/>
      <c r="K101" s="111"/>
    </row>
    <row r="102" spans="5:11" ht="19.5" customHeight="1">
      <c r="E102" s="102"/>
      <c r="F102" s="97"/>
      <c r="G102" s="97"/>
      <c r="H102" s="97"/>
      <c r="I102" s="97"/>
      <c r="J102" s="111"/>
      <c r="K102" s="111"/>
    </row>
    <row r="103" spans="2:11" ht="19.5" customHeight="1">
      <c r="B103" s="112"/>
      <c r="C103" s="91"/>
      <c r="D103" s="91"/>
      <c r="E103" s="91"/>
      <c r="F103" s="111"/>
      <c r="G103" s="111"/>
      <c r="H103" s="111"/>
      <c r="I103" s="111"/>
      <c r="J103" s="97"/>
      <c r="K103" s="97"/>
    </row>
    <row r="104" spans="2:11" ht="19.5" customHeight="1">
      <c r="B104" s="112"/>
      <c r="C104" s="91"/>
      <c r="D104" s="91"/>
      <c r="E104" s="91"/>
      <c r="F104" s="111"/>
      <c r="G104" s="111"/>
      <c r="H104" s="111"/>
      <c r="I104" s="111"/>
      <c r="J104" s="97"/>
      <c r="K104" s="97"/>
    </row>
    <row r="105" spans="2:11" ht="19.5" customHeight="1">
      <c r="B105" s="101"/>
      <c r="E105" s="102"/>
      <c r="F105" s="97"/>
      <c r="G105" s="97"/>
      <c r="H105" s="97"/>
      <c r="I105" s="97"/>
      <c r="J105" s="97"/>
      <c r="K105" s="97"/>
    </row>
    <row r="106" spans="2:11" ht="19.5" customHeight="1">
      <c r="B106" s="101"/>
      <c r="E106" s="102"/>
      <c r="F106" s="97"/>
      <c r="G106" s="97"/>
      <c r="H106" s="97"/>
      <c r="I106" s="97"/>
      <c r="J106" s="97"/>
      <c r="K106" s="97"/>
    </row>
    <row r="107" spans="10:11" ht="19.5" customHeight="1">
      <c r="J107" s="97"/>
      <c r="K107" s="97"/>
    </row>
    <row r="108" spans="10:11" ht="19.5" customHeight="1">
      <c r="J108" s="106"/>
      <c r="K108" s="106"/>
    </row>
    <row r="109" spans="2:11" ht="19.5" customHeight="1">
      <c r="B109" s="101"/>
      <c r="F109" s="97"/>
      <c r="G109" s="97"/>
      <c r="H109" s="97"/>
      <c r="I109" s="97"/>
      <c r="J109" s="106"/>
      <c r="K109" s="106"/>
    </row>
    <row r="110" spans="5:11" ht="19.5" customHeight="1">
      <c r="E110" s="107"/>
      <c r="F110" s="106"/>
      <c r="G110" s="106"/>
      <c r="H110" s="106"/>
      <c r="I110" s="106"/>
      <c r="J110" s="106"/>
      <c r="K110" s="106"/>
    </row>
    <row r="111" spans="2:11" ht="19.5" customHeight="1">
      <c r="B111" s="108"/>
      <c r="C111" s="107"/>
      <c r="D111" s="107"/>
      <c r="E111" s="107"/>
      <c r="F111" s="106"/>
      <c r="G111" s="106"/>
      <c r="H111" s="106"/>
      <c r="I111" s="106"/>
      <c r="J111" s="97"/>
      <c r="K111" s="97"/>
    </row>
    <row r="112" spans="2:9" ht="19.5" customHeight="1">
      <c r="B112" s="108"/>
      <c r="C112" s="107"/>
      <c r="D112" s="107"/>
      <c r="E112" s="107"/>
      <c r="F112" s="106"/>
      <c r="G112" s="106"/>
      <c r="H112" s="106"/>
      <c r="I112" s="106"/>
    </row>
    <row r="113" spans="2:11" ht="19.5" customHeight="1">
      <c r="B113" s="102"/>
      <c r="E113" s="102"/>
      <c r="F113" s="97"/>
      <c r="G113" s="97"/>
      <c r="H113" s="97"/>
      <c r="I113" s="97"/>
      <c r="J113" s="111"/>
      <c r="K113" s="111"/>
    </row>
    <row r="114" spans="1:11" s="33" customFormat="1" ht="19.5" customHeight="1">
      <c r="A114" s="86"/>
      <c r="B114" s="107"/>
      <c r="C114" s="107"/>
      <c r="D114" s="107"/>
      <c r="E114" s="107"/>
      <c r="F114" s="106"/>
      <c r="G114" s="106"/>
      <c r="H114" s="106"/>
      <c r="I114" s="106"/>
      <c r="J114" s="106"/>
      <c r="K114" s="106"/>
    </row>
    <row r="115" spans="2:11" ht="19.5" customHeight="1">
      <c r="B115" s="113"/>
      <c r="C115" s="113"/>
      <c r="D115" s="113"/>
      <c r="E115" s="91"/>
      <c r="F115" s="111"/>
      <c r="G115" s="111"/>
      <c r="H115" s="111"/>
      <c r="I115" s="111"/>
      <c r="J115" s="111"/>
      <c r="K115" s="111"/>
    </row>
    <row r="116" spans="2:11" ht="19.5" customHeight="1">
      <c r="B116" s="112"/>
      <c r="C116" s="91"/>
      <c r="D116" s="91"/>
      <c r="E116" s="91"/>
      <c r="F116" s="111"/>
      <c r="G116" s="111"/>
      <c r="H116" s="111"/>
      <c r="I116" s="111"/>
      <c r="J116" s="111"/>
      <c r="K116" s="111"/>
    </row>
    <row r="117" spans="2:11" ht="19.5" customHeight="1">
      <c r="B117" s="112"/>
      <c r="C117" s="91"/>
      <c r="D117" s="91"/>
      <c r="E117" s="91"/>
      <c r="F117" s="111"/>
      <c r="G117" s="111"/>
      <c r="H117" s="111"/>
      <c r="I117" s="111"/>
      <c r="J117" s="111"/>
      <c r="K117" s="111"/>
    </row>
    <row r="118" spans="2:11" ht="19.5" customHeight="1">
      <c r="B118" s="112"/>
      <c r="C118" s="91"/>
      <c r="D118" s="91"/>
      <c r="E118" s="91"/>
      <c r="F118" s="111"/>
      <c r="G118" s="111"/>
      <c r="H118" s="111"/>
      <c r="I118" s="111"/>
      <c r="J118" s="111"/>
      <c r="K118" s="111"/>
    </row>
    <row r="119" spans="2:11" ht="19.5" customHeight="1">
      <c r="B119" s="112"/>
      <c r="C119" s="91"/>
      <c r="D119" s="91"/>
      <c r="E119" s="91"/>
      <c r="F119" s="111"/>
      <c r="G119" s="111"/>
      <c r="H119" s="111"/>
      <c r="I119" s="111"/>
      <c r="J119" s="111"/>
      <c r="K119" s="111"/>
    </row>
    <row r="120" spans="2:11" ht="19.5" customHeight="1">
      <c r="B120" s="112"/>
      <c r="C120" s="91"/>
      <c r="D120" s="91"/>
      <c r="E120" s="91"/>
      <c r="F120" s="111"/>
      <c r="G120" s="111"/>
      <c r="H120" s="111"/>
      <c r="I120" s="111"/>
      <c r="J120" s="111"/>
      <c r="K120" s="111"/>
    </row>
    <row r="121" spans="2:11" ht="19.5" customHeight="1">
      <c r="B121" s="112"/>
      <c r="C121" s="91"/>
      <c r="D121" s="91"/>
      <c r="E121" s="91"/>
      <c r="F121" s="111"/>
      <c r="G121" s="111"/>
      <c r="H121" s="111"/>
      <c r="I121" s="111"/>
      <c r="J121" s="111"/>
      <c r="K121" s="111"/>
    </row>
    <row r="122" spans="2:11" ht="19.5" customHeight="1">
      <c r="B122" s="112"/>
      <c r="C122" s="91"/>
      <c r="D122" s="91"/>
      <c r="E122" s="91"/>
      <c r="F122" s="111"/>
      <c r="G122" s="111"/>
      <c r="H122" s="111"/>
      <c r="I122" s="111"/>
      <c r="J122" s="111"/>
      <c r="K122" s="111"/>
    </row>
    <row r="123" spans="2:11" ht="19.5" customHeight="1">
      <c r="B123" s="114"/>
      <c r="C123" s="91"/>
      <c r="D123" s="91"/>
      <c r="E123" s="91"/>
      <c r="F123" s="111"/>
      <c r="G123" s="111"/>
      <c r="H123" s="111"/>
      <c r="I123" s="111"/>
      <c r="J123" s="111"/>
      <c r="K123" s="111"/>
    </row>
    <row r="124" spans="2:11" ht="19.5" customHeight="1">
      <c r="B124" s="112"/>
      <c r="C124" s="91"/>
      <c r="D124" s="91"/>
      <c r="E124" s="91"/>
      <c r="F124" s="111"/>
      <c r="G124" s="111"/>
      <c r="H124" s="111"/>
      <c r="I124" s="111"/>
      <c r="J124" s="111"/>
      <c r="K124" s="111"/>
    </row>
    <row r="125" spans="2:11" ht="19.5" customHeight="1">
      <c r="B125" s="112"/>
      <c r="C125" s="91"/>
      <c r="D125" s="91"/>
      <c r="E125" s="91"/>
      <c r="F125" s="111"/>
      <c r="G125" s="111"/>
      <c r="H125" s="111"/>
      <c r="I125" s="111"/>
      <c r="J125" s="111"/>
      <c r="K125" s="111"/>
    </row>
    <row r="126" spans="2:11" ht="19.5" customHeight="1">
      <c r="B126" s="112"/>
      <c r="C126" s="91"/>
      <c r="D126" s="91"/>
      <c r="E126" s="91"/>
      <c r="F126" s="111"/>
      <c r="G126" s="111"/>
      <c r="H126" s="111"/>
      <c r="I126" s="111"/>
      <c r="J126" s="111"/>
      <c r="K126" s="111"/>
    </row>
    <row r="127" spans="2:9" ht="19.5" customHeight="1">
      <c r="B127" s="112"/>
      <c r="C127" s="91"/>
      <c r="D127" s="91"/>
      <c r="E127" s="91"/>
      <c r="F127" s="111"/>
      <c r="G127" s="111"/>
      <c r="H127" s="111"/>
      <c r="I127" s="111"/>
    </row>
    <row r="128" spans="2:9" ht="19.5" customHeight="1">
      <c r="B128" s="112"/>
      <c r="C128" s="91"/>
      <c r="D128" s="91"/>
      <c r="E128" s="91"/>
      <c r="F128" s="111"/>
      <c r="G128" s="111"/>
      <c r="H128" s="111"/>
      <c r="I128" s="111"/>
    </row>
    <row r="146" ht="18.75" customHeight="1"/>
  </sheetData>
  <sheetProtection password="CA17" sheet="1"/>
  <mergeCells count="12">
    <mergeCell ref="D3:D4"/>
    <mergeCell ref="A1:K1"/>
    <mergeCell ref="A2:K2"/>
    <mergeCell ref="A3:A4"/>
    <mergeCell ref="B3:B4"/>
    <mergeCell ref="C3:C4"/>
    <mergeCell ref="E3:E4"/>
    <mergeCell ref="F3:F4"/>
    <mergeCell ref="G3:H3"/>
    <mergeCell ref="I3:J3"/>
    <mergeCell ref="K3:K4"/>
    <mergeCell ref="E60:K60"/>
  </mergeCells>
  <printOptions/>
  <pageMargins left="0.25" right="0.25" top="0.75" bottom="0.75" header="0.3" footer="0.3"/>
  <pageSetup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2">
      <selection activeCell="K18" sqref="K18"/>
    </sheetView>
  </sheetViews>
  <sheetFormatPr defaultColWidth="15.140625" defaultRowHeight="30" customHeight="1" outlineLevelRow="1"/>
  <cols>
    <col min="1" max="1" width="5.28125" style="198" customWidth="1"/>
    <col min="2" max="2" width="64.00390625" style="204" customWidth="1"/>
    <col min="3" max="4" width="20.8515625" style="205" customWidth="1"/>
    <col min="5" max="5" width="9.421875" style="205" customWidth="1"/>
    <col min="6" max="6" width="9.140625" style="198" bestFit="1" customWidth="1"/>
    <col min="7" max="7" width="11.57421875" style="206" customWidth="1"/>
    <col min="8" max="8" width="10.7109375" style="206" customWidth="1"/>
    <col min="9" max="9" width="11.140625" style="206" customWidth="1"/>
    <col min="10" max="10" width="11.00390625" style="206" customWidth="1"/>
    <col min="11" max="11" width="13.28125" style="206" customWidth="1"/>
    <col min="12" max="248" width="9.140625" style="155" customWidth="1"/>
    <col min="249" max="249" width="4.28125" style="155" customWidth="1"/>
    <col min="250" max="250" width="49.57421875" style="155" customWidth="1"/>
    <col min="251" max="251" width="8.8515625" style="155" customWidth="1"/>
    <col min="252" max="252" width="8.421875" style="155" customWidth="1"/>
    <col min="253" max="253" width="8.140625" style="155" customWidth="1"/>
    <col min="254" max="254" width="15.140625" style="155" bestFit="1" customWidth="1"/>
    <col min="255" max="16384" width="15.140625" style="155" customWidth="1"/>
  </cols>
  <sheetData>
    <row r="1" spans="1:11" ht="25.5" customHeight="1" thickBot="1">
      <c r="A1" s="561" t="s">
        <v>36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s="156" customFormat="1" ht="15.75" thickBot="1">
      <c r="A2" s="562" t="s">
        <v>109</v>
      </c>
      <c r="B2" s="563"/>
      <c r="C2" s="563"/>
      <c r="D2" s="563"/>
      <c r="E2" s="563"/>
      <c r="F2" s="563"/>
      <c r="G2" s="563"/>
      <c r="H2" s="563"/>
      <c r="I2" s="563"/>
      <c r="J2" s="563"/>
      <c r="K2" s="564"/>
    </row>
    <row r="3" spans="1:11" s="156" customFormat="1" ht="21.75" customHeight="1">
      <c r="A3" s="565" t="s">
        <v>0</v>
      </c>
      <c r="B3" s="567" t="s">
        <v>1</v>
      </c>
      <c r="C3" s="556" t="s">
        <v>60</v>
      </c>
      <c r="D3" s="556" t="s">
        <v>176</v>
      </c>
      <c r="E3" s="559" t="s">
        <v>55</v>
      </c>
      <c r="F3" s="549" t="s">
        <v>51</v>
      </c>
      <c r="G3" s="549" t="s">
        <v>14</v>
      </c>
      <c r="H3" s="549"/>
      <c r="I3" s="549" t="s">
        <v>15</v>
      </c>
      <c r="J3" s="549"/>
      <c r="K3" s="569" t="s">
        <v>7</v>
      </c>
    </row>
    <row r="4" spans="1:11" s="156" customFormat="1" ht="15.75" customHeight="1" thickBot="1">
      <c r="A4" s="566"/>
      <c r="B4" s="568"/>
      <c r="C4" s="557"/>
      <c r="D4" s="557"/>
      <c r="E4" s="560"/>
      <c r="F4" s="572"/>
      <c r="G4" s="422" t="s">
        <v>32</v>
      </c>
      <c r="H4" s="157" t="s">
        <v>7</v>
      </c>
      <c r="I4" s="422" t="s">
        <v>32</v>
      </c>
      <c r="J4" s="157" t="s">
        <v>8</v>
      </c>
      <c r="K4" s="570"/>
    </row>
    <row r="5" spans="1:11" s="156" customFormat="1" ht="12" customHeight="1" thickBot="1">
      <c r="A5" s="158" t="s">
        <v>41</v>
      </c>
      <c r="B5" s="159" t="s">
        <v>42</v>
      </c>
      <c r="C5" s="160" t="s">
        <v>43</v>
      </c>
      <c r="D5" s="160" t="s">
        <v>90</v>
      </c>
      <c r="E5" s="161" t="s">
        <v>44</v>
      </c>
      <c r="F5" s="162" t="s">
        <v>45</v>
      </c>
      <c r="G5" s="162" t="s">
        <v>46</v>
      </c>
      <c r="H5" s="163" t="s">
        <v>47</v>
      </c>
      <c r="I5" s="162" t="s">
        <v>48</v>
      </c>
      <c r="J5" s="163" t="s">
        <v>49</v>
      </c>
      <c r="K5" s="164" t="s">
        <v>50</v>
      </c>
    </row>
    <row r="6" spans="1:11" s="156" customFormat="1" ht="15.75" thickBot="1">
      <c r="A6" s="312"/>
      <c r="B6" s="311" t="s">
        <v>191</v>
      </c>
      <c r="C6" s="314"/>
      <c r="D6" s="314"/>
      <c r="E6" s="314"/>
      <c r="F6" s="315"/>
      <c r="G6" s="315"/>
      <c r="H6" s="315"/>
      <c r="I6" s="315"/>
      <c r="J6" s="315"/>
      <c r="K6" s="317">
        <f>SUM(K7:K24)</f>
        <v>0</v>
      </c>
    </row>
    <row r="7" spans="1:11" s="165" customFormat="1" ht="15.75">
      <c r="A7" s="224">
        <v>1</v>
      </c>
      <c r="B7" s="330" t="s">
        <v>100</v>
      </c>
      <c r="C7" s="288"/>
      <c r="D7" s="309"/>
      <c r="E7" s="225" t="s">
        <v>17</v>
      </c>
      <c r="F7" s="226">
        <v>7</v>
      </c>
      <c r="G7" s="304" t="s">
        <v>87</v>
      </c>
      <c r="H7" s="304" t="s">
        <v>87</v>
      </c>
      <c r="I7" s="292"/>
      <c r="J7" s="226">
        <f>I7*F7</f>
        <v>0</v>
      </c>
      <c r="K7" s="226">
        <f>J7</f>
        <v>0</v>
      </c>
    </row>
    <row r="8" spans="1:11" s="165" customFormat="1" ht="15.75">
      <c r="A8" s="224">
        <v>2</v>
      </c>
      <c r="B8" s="331" t="s">
        <v>101</v>
      </c>
      <c r="C8" s="291"/>
      <c r="D8" s="310"/>
      <c r="E8" s="228" t="s">
        <v>18</v>
      </c>
      <c r="F8" s="226">
        <v>3300</v>
      </c>
      <c r="G8" s="304" t="s">
        <v>87</v>
      </c>
      <c r="H8" s="304" t="s">
        <v>87</v>
      </c>
      <c r="I8" s="292"/>
      <c r="J8" s="226">
        <f aca="true" t="shared" si="0" ref="J8:J24">I8*F8</f>
        <v>0</v>
      </c>
      <c r="K8" s="226">
        <f>J8</f>
        <v>0</v>
      </c>
    </row>
    <row r="9" spans="1:11" s="165" customFormat="1" ht="24.75">
      <c r="A9" s="224">
        <v>3</v>
      </c>
      <c r="B9" s="331" t="s">
        <v>102</v>
      </c>
      <c r="C9" s="291"/>
      <c r="D9" s="310"/>
      <c r="E9" s="228" t="s">
        <v>236</v>
      </c>
      <c r="F9" s="226">
        <v>32</v>
      </c>
      <c r="G9" s="292"/>
      <c r="H9" s="226">
        <f aca="true" t="shared" si="1" ref="H9:H24">F9*G9</f>
        <v>0</v>
      </c>
      <c r="I9" s="292"/>
      <c r="J9" s="226">
        <f t="shared" si="0"/>
        <v>0</v>
      </c>
      <c r="K9" s="226">
        <f aca="true" t="shared" si="2" ref="K9:K24">J9+H9</f>
        <v>0</v>
      </c>
    </row>
    <row r="10" spans="1:11" s="165" customFormat="1" ht="24.75">
      <c r="A10" s="224">
        <v>4</v>
      </c>
      <c r="B10" s="331" t="s">
        <v>183</v>
      </c>
      <c r="C10" s="291"/>
      <c r="D10" s="310"/>
      <c r="E10" s="228" t="s">
        <v>236</v>
      </c>
      <c r="F10" s="226">
        <v>6</v>
      </c>
      <c r="G10" s="292"/>
      <c r="H10" s="226">
        <f t="shared" si="1"/>
        <v>0</v>
      </c>
      <c r="I10" s="292"/>
      <c r="J10" s="226">
        <f t="shared" si="0"/>
        <v>0</v>
      </c>
      <c r="K10" s="226">
        <f t="shared" si="2"/>
        <v>0</v>
      </c>
    </row>
    <row r="11" spans="1:11" s="165" customFormat="1" ht="24.75">
      <c r="A11" s="224">
        <v>5</v>
      </c>
      <c r="B11" s="331" t="s">
        <v>181</v>
      </c>
      <c r="C11" s="291"/>
      <c r="D11" s="310"/>
      <c r="E11" s="228" t="s">
        <v>236</v>
      </c>
      <c r="F11" s="226">
        <v>5</v>
      </c>
      <c r="G11" s="292"/>
      <c r="H11" s="226">
        <f t="shared" si="1"/>
        <v>0</v>
      </c>
      <c r="I11" s="292"/>
      <c r="J11" s="226">
        <f t="shared" si="0"/>
        <v>0</v>
      </c>
      <c r="K11" s="226">
        <f t="shared" si="2"/>
        <v>0</v>
      </c>
    </row>
    <row r="12" spans="1:11" s="165" customFormat="1" ht="24.75">
      <c r="A12" s="224">
        <v>6</v>
      </c>
      <c r="B12" s="331" t="s">
        <v>182</v>
      </c>
      <c r="C12" s="291"/>
      <c r="D12" s="310"/>
      <c r="E12" s="228" t="s">
        <v>236</v>
      </c>
      <c r="F12" s="226">
        <v>1</v>
      </c>
      <c r="G12" s="292"/>
      <c r="H12" s="226">
        <f t="shared" si="1"/>
        <v>0</v>
      </c>
      <c r="I12" s="292"/>
      <c r="J12" s="226">
        <f t="shared" si="0"/>
        <v>0</v>
      </c>
      <c r="K12" s="226">
        <f t="shared" si="2"/>
        <v>0</v>
      </c>
    </row>
    <row r="13" spans="1:11" s="165" customFormat="1" ht="15">
      <c r="A13" s="224">
        <v>7</v>
      </c>
      <c r="B13" s="392" t="s">
        <v>127</v>
      </c>
      <c r="C13" s="291"/>
      <c r="D13" s="310"/>
      <c r="E13" s="228" t="s">
        <v>17</v>
      </c>
      <c r="F13" s="226">
        <v>2</v>
      </c>
      <c r="G13" s="292"/>
      <c r="H13" s="226">
        <f t="shared" si="1"/>
        <v>0</v>
      </c>
      <c r="I13" s="292"/>
      <c r="J13" s="226">
        <f t="shared" si="0"/>
        <v>0</v>
      </c>
      <c r="K13" s="226">
        <f t="shared" si="2"/>
        <v>0</v>
      </c>
    </row>
    <row r="14" spans="1:11" s="165" customFormat="1" ht="15.75">
      <c r="A14" s="224">
        <v>8</v>
      </c>
      <c r="B14" s="392" t="s">
        <v>283</v>
      </c>
      <c r="C14" s="291"/>
      <c r="D14" s="310"/>
      <c r="E14" s="228" t="s">
        <v>17</v>
      </c>
      <c r="F14" s="226">
        <v>1</v>
      </c>
      <c r="G14" s="304" t="s">
        <v>87</v>
      </c>
      <c r="H14" s="304" t="s">
        <v>87</v>
      </c>
      <c r="I14" s="292"/>
      <c r="J14" s="226">
        <f t="shared" si="0"/>
        <v>0</v>
      </c>
      <c r="K14" s="226">
        <f>J14</f>
        <v>0</v>
      </c>
    </row>
    <row r="15" spans="1:11" s="165" customFormat="1" ht="27">
      <c r="A15" s="224">
        <v>9</v>
      </c>
      <c r="B15" s="392" t="s">
        <v>213</v>
      </c>
      <c r="C15" s="291"/>
      <c r="D15" s="310"/>
      <c r="E15" s="228" t="s">
        <v>17</v>
      </c>
      <c r="F15" s="226">
        <v>2</v>
      </c>
      <c r="G15" s="292"/>
      <c r="H15" s="226">
        <f t="shared" si="1"/>
        <v>0</v>
      </c>
      <c r="I15" s="292"/>
      <c r="J15" s="226">
        <f t="shared" si="0"/>
        <v>0</v>
      </c>
      <c r="K15" s="226">
        <f t="shared" si="2"/>
        <v>0</v>
      </c>
    </row>
    <row r="16" spans="1:11" s="165" customFormat="1" ht="15">
      <c r="A16" s="224">
        <v>10</v>
      </c>
      <c r="B16" s="331" t="s">
        <v>68</v>
      </c>
      <c r="C16" s="291"/>
      <c r="D16" s="331"/>
      <c r="E16" s="228" t="s">
        <v>17</v>
      </c>
      <c r="F16" s="226">
        <v>300</v>
      </c>
      <c r="G16" s="292"/>
      <c r="H16" s="226">
        <f t="shared" si="1"/>
        <v>0</v>
      </c>
      <c r="I16" s="292"/>
      <c r="J16" s="226">
        <f t="shared" si="0"/>
        <v>0</v>
      </c>
      <c r="K16" s="226">
        <f t="shared" si="2"/>
        <v>0</v>
      </c>
    </row>
    <row r="17" spans="1:11" s="165" customFormat="1" ht="15">
      <c r="A17" s="224">
        <v>11</v>
      </c>
      <c r="B17" s="331" t="s">
        <v>66</v>
      </c>
      <c r="C17" s="291"/>
      <c r="D17" s="331"/>
      <c r="E17" s="228" t="s">
        <v>17</v>
      </c>
      <c r="F17" s="226">
        <v>500</v>
      </c>
      <c r="G17" s="292"/>
      <c r="H17" s="226">
        <f t="shared" si="1"/>
        <v>0</v>
      </c>
      <c r="I17" s="292"/>
      <c r="J17" s="226">
        <f t="shared" si="0"/>
        <v>0</v>
      </c>
      <c r="K17" s="226">
        <f t="shared" si="2"/>
        <v>0</v>
      </c>
    </row>
    <row r="18" spans="1:11" s="165" customFormat="1" ht="15">
      <c r="A18" s="224">
        <v>12</v>
      </c>
      <c r="B18" s="331" t="s">
        <v>103</v>
      </c>
      <c r="C18" s="291"/>
      <c r="D18" s="310"/>
      <c r="E18" s="228" t="s">
        <v>17</v>
      </c>
      <c r="F18" s="226">
        <v>81</v>
      </c>
      <c r="G18" s="292"/>
      <c r="H18" s="226">
        <f t="shared" si="1"/>
        <v>0</v>
      </c>
      <c r="I18" s="292"/>
      <c r="J18" s="226">
        <f t="shared" si="0"/>
        <v>0</v>
      </c>
      <c r="K18" s="226">
        <f t="shared" si="2"/>
        <v>0</v>
      </c>
    </row>
    <row r="19" spans="1:11" s="165" customFormat="1" ht="15">
      <c r="A19" s="224">
        <v>13</v>
      </c>
      <c r="B19" s="331" t="s">
        <v>104</v>
      </c>
      <c r="C19" s="291"/>
      <c r="D19" s="310"/>
      <c r="E19" s="228" t="s">
        <v>17</v>
      </c>
      <c r="F19" s="226">
        <v>81</v>
      </c>
      <c r="G19" s="292"/>
      <c r="H19" s="226">
        <f t="shared" si="1"/>
        <v>0</v>
      </c>
      <c r="I19" s="292"/>
      <c r="J19" s="226">
        <f t="shared" si="0"/>
        <v>0</v>
      </c>
      <c r="K19" s="226">
        <f t="shared" si="2"/>
        <v>0</v>
      </c>
    </row>
    <row r="20" spans="1:11" s="165" customFormat="1" ht="15">
      <c r="A20" s="224">
        <v>14</v>
      </c>
      <c r="B20" s="331" t="s">
        <v>128</v>
      </c>
      <c r="C20" s="291"/>
      <c r="D20" s="310"/>
      <c r="E20" s="228" t="s">
        <v>17</v>
      </c>
      <c r="F20" s="226">
        <v>1</v>
      </c>
      <c r="G20" s="292"/>
      <c r="H20" s="226">
        <f t="shared" si="1"/>
        <v>0</v>
      </c>
      <c r="I20" s="292"/>
      <c r="J20" s="226">
        <f t="shared" si="0"/>
        <v>0</v>
      </c>
      <c r="K20" s="226">
        <f t="shared" si="2"/>
        <v>0</v>
      </c>
    </row>
    <row r="21" spans="1:11" s="165" customFormat="1" ht="15">
      <c r="A21" s="224">
        <v>15</v>
      </c>
      <c r="B21" s="331" t="s">
        <v>105</v>
      </c>
      <c r="C21" s="291"/>
      <c r="D21" s="310"/>
      <c r="E21" s="228" t="s">
        <v>17</v>
      </c>
      <c r="F21" s="226">
        <v>2</v>
      </c>
      <c r="G21" s="292"/>
      <c r="H21" s="226">
        <f t="shared" si="1"/>
        <v>0</v>
      </c>
      <c r="I21" s="292"/>
      <c r="J21" s="226">
        <f t="shared" si="0"/>
        <v>0</v>
      </c>
      <c r="K21" s="226">
        <f t="shared" si="2"/>
        <v>0</v>
      </c>
    </row>
    <row r="22" spans="1:11" s="165" customFormat="1" ht="15">
      <c r="A22" s="224">
        <v>16</v>
      </c>
      <c r="B22" s="331" t="s">
        <v>208</v>
      </c>
      <c r="C22" s="291"/>
      <c r="D22" s="310"/>
      <c r="E22" s="228" t="s">
        <v>18</v>
      </c>
      <c r="F22" s="226">
        <v>30</v>
      </c>
      <c r="G22" s="292"/>
      <c r="H22" s="226">
        <f t="shared" si="1"/>
        <v>0</v>
      </c>
      <c r="I22" s="292"/>
      <c r="J22" s="226">
        <f t="shared" si="0"/>
        <v>0</v>
      </c>
      <c r="K22" s="226">
        <f t="shared" si="2"/>
        <v>0</v>
      </c>
    </row>
    <row r="23" spans="1:11" s="165" customFormat="1" ht="15">
      <c r="A23" s="224">
        <v>17</v>
      </c>
      <c r="B23" s="392" t="s">
        <v>284</v>
      </c>
      <c r="C23" s="291"/>
      <c r="D23" s="310"/>
      <c r="E23" s="228" t="s">
        <v>18</v>
      </c>
      <c r="F23" s="226">
        <v>8</v>
      </c>
      <c r="G23" s="292"/>
      <c r="H23" s="226">
        <f t="shared" si="1"/>
        <v>0</v>
      </c>
      <c r="I23" s="292"/>
      <c r="J23" s="226">
        <f t="shared" si="0"/>
        <v>0</v>
      </c>
      <c r="K23" s="226">
        <f t="shared" si="2"/>
        <v>0</v>
      </c>
    </row>
    <row r="24" spans="1:11" s="165" customFormat="1" ht="15.75" thickBot="1">
      <c r="A24" s="224">
        <v>18</v>
      </c>
      <c r="B24" s="331" t="s">
        <v>67</v>
      </c>
      <c r="C24" s="291"/>
      <c r="D24" s="331"/>
      <c r="E24" s="228" t="s">
        <v>17</v>
      </c>
      <c r="F24" s="226">
        <v>500</v>
      </c>
      <c r="G24" s="292"/>
      <c r="H24" s="226">
        <f t="shared" si="1"/>
        <v>0</v>
      </c>
      <c r="I24" s="292"/>
      <c r="J24" s="226">
        <f t="shared" si="0"/>
        <v>0</v>
      </c>
      <c r="K24" s="226">
        <f t="shared" si="2"/>
        <v>0</v>
      </c>
    </row>
    <row r="25" spans="1:11" s="156" customFormat="1" ht="14.25" customHeight="1" thickBot="1">
      <c r="A25" s="166" t="s">
        <v>42</v>
      </c>
      <c r="B25" s="395" t="s">
        <v>10</v>
      </c>
      <c r="C25" s="167"/>
      <c r="D25" s="167"/>
      <c r="E25" s="167"/>
      <c r="F25" s="168"/>
      <c r="G25" s="169"/>
      <c r="H25" s="169">
        <f>SUM(H7:H24)</f>
        <v>0</v>
      </c>
      <c r="I25" s="169"/>
      <c r="J25" s="169">
        <f>SUM(J7:J24)</f>
        <v>0</v>
      </c>
      <c r="K25" s="170">
        <f>J25+H25</f>
        <v>0</v>
      </c>
    </row>
    <row r="26" spans="1:11" s="156" customFormat="1" ht="6.75" customHeight="1" hidden="1" thickBot="1">
      <c r="A26" s="171"/>
      <c r="B26" s="172"/>
      <c r="C26" s="173"/>
      <c r="D26" s="173"/>
      <c r="E26" s="173"/>
      <c r="F26" s="174"/>
      <c r="G26" s="175"/>
      <c r="H26" s="175"/>
      <c r="I26" s="175"/>
      <c r="J26" s="175"/>
      <c r="K26" s="176"/>
    </row>
    <row r="27" spans="1:11" s="33" customFormat="1" ht="17.25" thickBot="1">
      <c r="A27" s="177"/>
      <c r="B27" s="178" t="s">
        <v>11</v>
      </c>
      <c r="C27" s="553"/>
      <c r="D27" s="554"/>
      <c r="E27" s="554"/>
      <c r="F27" s="554"/>
      <c r="G27" s="554"/>
      <c r="H27" s="554"/>
      <c r="I27" s="554"/>
      <c r="J27" s="554"/>
      <c r="K27" s="555"/>
    </row>
    <row r="28" spans="1:11" s="182" customFormat="1" ht="15" customHeight="1" outlineLevel="1">
      <c r="A28" s="179"/>
      <c r="B28" s="180" t="s">
        <v>26</v>
      </c>
      <c r="C28" s="215">
        <v>0</v>
      </c>
      <c r="D28" s="421"/>
      <c r="E28" s="571"/>
      <c r="F28" s="571"/>
      <c r="G28" s="571"/>
      <c r="H28" s="571"/>
      <c r="I28" s="571"/>
      <c r="J28" s="571"/>
      <c r="K28" s="181">
        <f>H25*C28</f>
        <v>0</v>
      </c>
    </row>
    <row r="29" spans="1:11" s="186" customFormat="1" ht="12.75" outlineLevel="1">
      <c r="A29" s="183"/>
      <c r="B29" s="184" t="s">
        <v>7</v>
      </c>
      <c r="C29" s="419"/>
      <c r="D29" s="419"/>
      <c r="E29" s="550"/>
      <c r="F29" s="550"/>
      <c r="G29" s="550"/>
      <c r="H29" s="550"/>
      <c r="I29" s="550"/>
      <c r="J29" s="550"/>
      <c r="K29" s="185">
        <f>K25+K28</f>
        <v>0</v>
      </c>
    </row>
    <row r="30" spans="1:11" s="182" customFormat="1" ht="12.75" outlineLevel="1">
      <c r="A30" s="187"/>
      <c r="B30" s="188" t="s">
        <v>20</v>
      </c>
      <c r="C30" s="216">
        <v>0</v>
      </c>
      <c r="D30" s="421"/>
      <c r="E30" s="552"/>
      <c r="F30" s="552"/>
      <c r="G30" s="552"/>
      <c r="H30" s="552"/>
      <c r="I30" s="552"/>
      <c r="J30" s="552"/>
      <c r="K30" s="189">
        <f>K29*C30</f>
        <v>0</v>
      </c>
    </row>
    <row r="31" spans="1:11" s="186" customFormat="1" ht="12.75" outlineLevel="1">
      <c r="A31" s="183"/>
      <c r="B31" s="184" t="s">
        <v>7</v>
      </c>
      <c r="C31" s="419"/>
      <c r="D31" s="419"/>
      <c r="E31" s="550"/>
      <c r="F31" s="550"/>
      <c r="G31" s="550"/>
      <c r="H31" s="550"/>
      <c r="I31" s="550"/>
      <c r="J31" s="550"/>
      <c r="K31" s="185">
        <f>K29+K30</f>
        <v>0</v>
      </c>
    </row>
    <row r="32" spans="1:11" s="182" customFormat="1" ht="12.75" outlineLevel="1">
      <c r="A32" s="187"/>
      <c r="B32" s="188" t="s">
        <v>25</v>
      </c>
      <c r="C32" s="216">
        <v>0</v>
      </c>
      <c r="D32" s="421"/>
      <c r="E32" s="552"/>
      <c r="F32" s="552"/>
      <c r="G32" s="552"/>
      <c r="H32" s="552"/>
      <c r="I32" s="552"/>
      <c r="J32" s="552"/>
      <c r="K32" s="189">
        <f>K31*C32</f>
        <v>0</v>
      </c>
    </row>
    <row r="33" spans="1:11" s="182" customFormat="1" ht="12.75" outlineLevel="1">
      <c r="A33" s="183"/>
      <c r="B33" s="184" t="s">
        <v>7</v>
      </c>
      <c r="C33" s="420"/>
      <c r="D33" s="420"/>
      <c r="E33" s="551"/>
      <c r="F33" s="551"/>
      <c r="G33" s="551"/>
      <c r="H33" s="551"/>
      <c r="I33" s="551"/>
      <c r="J33" s="551"/>
      <c r="K33" s="185">
        <f>K31+K32</f>
        <v>0</v>
      </c>
    </row>
    <row r="34" spans="1:11" s="182" customFormat="1" ht="12.75" outlineLevel="1">
      <c r="A34" s="187"/>
      <c r="B34" s="188" t="s">
        <v>12</v>
      </c>
      <c r="C34" s="421">
        <v>0.06</v>
      </c>
      <c r="D34" s="421"/>
      <c r="E34" s="552"/>
      <c r="F34" s="552"/>
      <c r="G34" s="552"/>
      <c r="H34" s="552"/>
      <c r="I34" s="552"/>
      <c r="J34" s="552"/>
      <c r="K34" s="189">
        <f>K33*C34</f>
        <v>0</v>
      </c>
    </row>
    <row r="35" spans="1:11" s="186" customFormat="1" ht="12.75" outlineLevel="1">
      <c r="A35" s="183"/>
      <c r="B35" s="184" t="s">
        <v>7</v>
      </c>
      <c r="C35" s="419"/>
      <c r="D35" s="419"/>
      <c r="E35" s="550"/>
      <c r="F35" s="550"/>
      <c r="G35" s="550"/>
      <c r="H35" s="550"/>
      <c r="I35" s="550"/>
      <c r="J35" s="550"/>
      <c r="K35" s="185">
        <f>K33+K34</f>
        <v>0</v>
      </c>
    </row>
    <row r="36" spans="1:11" s="182" customFormat="1" ht="12.75" outlineLevel="1">
      <c r="A36" s="187"/>
      <c r="B36" s="188" t="s">
        <v>24</v>
      </c>
      <c r="C36" s="421">
        <v>0.18</v>
      </c>
      <c r="D36" s="421"/>
      <c r="E36" s="552"/>
      <c r="F36" s="552"/>
      <c r="G36" s="552"/>
      <c r="H36" s="552"/>
      <c r="I36" s="552"/>
      <c r="J36" s="552"/>
      <c r="K36" s="189">
        <f>K35*C36</f>
        <v>0</v>
      </c>
    </row>
    <row r="37" spans="1:11" s="186" customFormat="1" ht="13.5" thickBot="1">
      <c r="A37" s="190"/>
      <c r="B37" s="191" t="s">
        <v>40</v>
      </c>
      <c r="C37" s="423"/>
      <c r="D37" s="423"/>
      <c r="E37" s="573"/>
      <c r="F37" s="573"/>
      <c r="G37" s="573"/>
      <c r="H37" s="573"/>
      <c r="I37" s="573"/>
      <c r="J37" s="573"/>
      <c r="K37" s="192">
        <f>K35+K36</f>
        <v>0</v>
      </c>
    </row>
    <row r="38" spans="1:11" ht="12.75">
      <c r="A38" s="193"/>
      <c r="B38" s="194"/>
      <c r="C38" s="195"/>
      <c r="D38" s="195"/>
      <c r="E38" s="195"/>
      <c r="F38" s="465"/>
      <c r="G38" s="466"/>
      <c r="H38" s="196"/>
      <c r="I38" s="196"/>
      <c r="J38" s="196"/>
      <c r="K38" s="197"/>
    </row>
    <row r="39" spans="1:12" s="156" customFormat="1" ht="15">
      <c r="A39" s="198"/>
      <c r="B39" s="217" t="s">
        <v>35</v>
      </c>
      <c r="C39" s="467"/>
      <c r="D39" s="467"/>
      <c r="E39" s="468" t="str">
        <f>კრებსითი!A4</f>
        <v>damkveTi: ss "Tibisi banki"</v>
      </c>
      <c r="F39" s="469"/>
      <c r="G39" s="199"/>
      <c r="H39" s="200"/>
      <c r="I39" s="201"/>
      <c r="J39" s="201"/>
      <c r="K39" s="202"/>
      <c r="L39" s="199"/>
    </row>
    <row r="40" spans="1:12" s="156" customFormat="1" ht="15">
      <c r="A40" s="198"/>
      <c r="B40" s="217" t="s">
        <v>52</v>
      </c>
      <c r="C40" s="467"/>
      <c r="D40" s="467"/>
      <c r="E40" s="470" t="str">
        <f>კრებსითი!A5</f>
        <v>obieqti: s.s. Tibisi bankis zestafonis axali ს/ც-ის  remonti</v>
      </c>
      <c r="F40" s="467"/>
      <c r="G40" s="199"/>
      <c r="H40" s="200"/>
      <c r="I40" s="201"/>
      <c r="J40" s="201"/>
      <c r="K40" s="202"/>
      <c r="L40" s="199"/>
    </row>
    <row r="41" spans="1:12" s="156" customFormat="1" ht="27.75" customHeight="1">
      <c r="A41" s="198"/>
      <c r="B41" s="467"/>
      <c r="C41" s="467"/>
      <c r="D41" s="467"/>
      <c r="E41" s="574" t="str">
        <f>კრებსითი!A6</f>
        <v>misamarTi: q. zestafoni, d. aRmaSeneblis q. #85.</v>
      </c>
      <c r="F41" s="574"/>
      <c r="G41" s="574"/>
      <c r="H41" s="574"/>
      <c r="I41" s="574"/>
      <c r="J41" s="574"/>
      <c r="K41" s="574"/>
      <c r="L41" s="199"/>
    </row>
    <row r="42" spans="1:12" s="156" customFormat="1" ht="15">
      <c r="A42" s="198"/>
      <c r="B42" s="558" t="s">
        <v>38</v>
      </c>
      <c r="C42" s="558"/>
      <c r="D42" s="558"/>
      <c r="E42" s="558"/>
      <c r="F42" s="558"/>
      <c r="G42" s="558"/>
      <c r="H42" s="201"/>
      <c r="I42" s="201"/>
      <c r="J42" s="201"/>
      <c r="K42" s="202"/>
      <c r="L42" s="199"/>
    </row>
    <row r="43" spans="1:12" s="156" customFormat="1" ht="15">
      <c r="A43" s="198"/>
      <c r="B43" s="558" t="s">
        <v>13</v>
      </c>
      <c r="C43" s="558"/>
      <c r="D43" s="467"/>
      <c r="E43" s="467"/>
      <c r="F43" s="471"/>
      <c r="G43" s="202"/>
      <c r="H43" s="201"/>
      <c r="I43" s="201"/>
      <c r="J43" s="201"/>
      <c r="K43" s="203"/>
      <c r="L43" s="199"/>
    </row>
    <row r="44" ht="12.75"/>
    <row r="45" spans="6:10" ht="12.75">
      <c r="F45" s="207"/>
      <c r="G45" s="208"/>
      <c r="H45" s="209"/>
      <c r="I45" s="209"/>
      <c r="J45" s="208"/>
    </row>
    <row r="46" ht="12.75"/>
    <row r="47" ht="12.75"/>
    <row r="48" ht="12.75"/>
    <row r="49" spans="2:5" ht="12.75">
      <c r="B49" s="194"/>
      <c r="C49" s="210"/>
      <c r="D49" s="210"/>
      <c r="E49" s="210"/>
    </row>
    <row r="50" ht="12.75">
      <c r="K50" s="211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spans="1:11" ht="12.75">
      <c r="A61" s="205"/>
      <c r="B61" s="212"/>
      <c r="F61" s="205"/>
      <c r="G61" s="211"/>
      <c r="H61" s="211"/>
      <c r="I61" s="211"/>
      <c r="J61" s="211"/>
      <c r="K61" s="211"/>
    </row>
    <row r="62" spans="1:11" ht="12.75">
      <c r="A62" s="205"/>
      <c r="F62" s="210"/>
      <c r="G62" s="209"/>
      <c r="H62" s="209"/>
      <c r="I62" s="209"/>
      <c r="J62" s="209"/>
      <c r="K62" s="211"/>
    </row>
    <row r="63" spans="1:11" ht="12.75">
      <c r="A63" s="205"/>
      <c r="B63" s="212"/>
      <c r="F63" s="205"/>
      <c r="G63" s="211"/>
      <c r="H63" s="211"/>
      <c r="I63" s="211"/>
      <c r="J63" s="211"/>
      <c r="K63" s="209"/>
    </row>
    <row r="64" spans="1:11" ht="12.75">
      <c r="A64" s="205"/>
      <c r="B64" s="194"/>
      <c r="C64" s="210"/>
      <c r="D64" s="210"/>
      <c r="E64" s="210"/>
      <c r="F64" s="210"/>
      <c r="G64" s="211"/>
      <c r="H64" s="211"/>
      <c r="I64" s="211"/>
      <c r="J64" s="211"/>
      <c r="K64" s="211"/>
    </row>
    <row r="65" spans="1:11" ht="12.75">
      <c r="A65" s="205"/>
      <c r="B65" s="195"/>
      <c r="C65" s="213"/>
      <c r="D65" s="213"/>
      <c r="E65" s="213"/>
      <c r="F65" s="205"/>
      <c r="G65" s="209"/>
      <c r="H65" s="209"/>
      <c r="I65" s="209"/>
      <c r="J65" s="209"/>
      <c r="K65" s="211"/>
    </row>
    <row r="66" spans="1:11" ht="12.75">
      <c r="A66" s="205"/>
      <c r="B66" s="195"/>
      <c r="C66" s="213"/>
      <c r="D66" s="213"/>
      <c r="E66" s="213"/>
      <c r="F66" s="205"/>
      <c r="G66" s="211"/>
      <c r="H66" s="211"/>
      <c r="I66" s="211"/>
      <c r="J66" s="211"/>
      <c r="K66" s="211"/>
    </row>
    <row r="67" spans="1:11" ht="12.75">
      <c r="A67" s="205"/>
      <c r="B67" s="212"/>
      <c r="F67" s="205"/>
      <c r="G67" s="211"/>
      <c r="H67" s="211"/>
      <c r="I67" s="211"/>
      <c r="J67" s="211"/>
      <c r="K67" s="196"/>
    </row>
    <row r="68" spans="1:11" ht="12.75">
      <c r="A68" s="205"/>
      <c r="F68" s="205"/>
      <c r="G68" s="211"/>
      <c r="H68" s="211"/>
      <c r="I68" s="211"/>
      <c r="J68" s="211"/>
      <c r="K68" s="196"/>
    </row>
    <row r="69" spans="1:11" ht="12.75">
      <c r="A69" s="205"/>
      <c r="B69" s="212"/>
      <c r="C69" s="214"/>
      <c r="D69" s="214"/>
      <c r="E69" s="214"/>
      <c r="F69" s="214"/>
      <c r="G69" s="196"/>
      <c r="H69" s="196"/>
      <c r="I69" s="196"/>
      <c r="J69" s="196"/>
      <c r="K69" s="211"/>
    </row>
    <row r="70" spans="1:11" ht="12.75">
      <c r="A70" s="205"/>
      <c r="B70" s="212"/>
      <c r="C70" s="214"/>
      <c r="D70" s="214"/>
      <c r="E70" s="214"/>
      <c r="F70" s="214"/>
      <c r="G70" s="196"/>
      <c r="H70" s="196"/>
      <c r="I70" s="196"/>
      <c r="J70" s="196"/>
      <c r="K70" s="211"/>
    </row>
    <row r="71" spans="1:11" ht="12.75">
      <c r="A71" s="205"/>
      <c r="B71" s="212"/>
      <c r="F71" s="205"/>
      <c r="G71" s="211"/>
      <c r="H71" s="211"/>
      <c r="I71" s="211"/>
      <c r="J71" s="211"/>
      <c r="K71" s="211"/>
    </row>
    <row r="72" spans="2:11" ht="12.75">
      <c r="B72" s="212"/>
      <c r="F72" s="205"/>
      <c r="G72" s="211"/>
      <c r="H72" s="211"/>
      <c r="I72" s="211"/>
      <c r="J72" s="211"/>
      <c r="K72" s="211"/>
    </row>
    <row r="73" spans="1:11" ht="12.75">
      <c r="A73" s="205"/>
      <c r="K73" s="211"/>
    </row>
    <row r="74" spans="1:11" ht="12.75">
      <c r="A74" s="205"/>
      <c r="K74" s="209"/>
    </row>
    <row r="75" spans="1:11" ht="12.75">
      <c r="A75" s="205"/>
      <c r="B75" s="212"/>
      <c r="G75" s="211"/>
      <c r="H75" s="211"/>
      <c r="I75" s="211"/>
      <c r="J75" s="211"/>
      <c r="K75" s="209"/>
    </row>
    <row r="76" spans="1:11" ht="12.75">
      <c r="A76" s="205"/>
      <c r="F76" s="210"/>
      <c r="G76" s="209"/>
      <c r="H76" s="209"/>
      <c r="I76" s="209"/>
      <c r="J76" s="209"/>
      <c r="K76" s="209"/>
    </row>
    <row r="77" spans="1:11" ht="12.75">
      <c r="A77" s="205"/>
      <c r="B77" s="194"/>
      <c r="C77" s="210"/>
      <c r="D77" s="210"/>
      <c r="E77" s="210"/>
      <c r="F77" s="210"/>
      <c r="G77" s="209"/>
      <c r="H77" s="209"/>
      <c r="I77" s="209"/>
      <c r="J77" s="209"/>
      <c r="K77" s="211"/>
    </row>
    <row r="78" spans="1:10" ht="12.75">
      <c r="A78" s="205"/>
      <c r="B78" s="194"/>
      <c r="C78" s="210"/>
      <c r="D78" s="210"/>
      <c r="E78" s="210"/>
      <c r="F78" s="210"/>
      <c r="G78" s="209"/>
      <c r="H78" s="209"/>
      <c r="I78" s="209"/>
      <c r="J78" s="209"/>
    </row>
    <row r="79" spans="1:11" ht="12.75">
      <c r="A79" s="205"/>
      <c r="B79" s="214"/>
      <c r="F79" s="205"/>
      <c r="G79" s="211"/>
      <c r="H79" s="211"/>
      <c r="I79" s="211"/>
      <c r="J79" s="211"/>
      <c r="K79" s="196"/>
    </row>
    <row r="80" spans="1:11" ht="12.75">
      <c r="A80" s="210"/>
      <c r="B80" s="193"/>
      <c r="C80" s="210"/>
      <c r="D80" s="210"/>
      <c r="E80" s="210"/>
      <c r="F80" s="210"/>
      <c r="G80" s="209"/>
      <c r="H80" s="209"/>
      <c r="I80" s="209"/>
      <c r="J80" s="209"/>
      <c r="K80" s="209"/>
    </row>
    <row r="81" spans="1:11" ht="12.75">
      <c r="A81" s="205"/>
      <c r="B81" s="195"/>
      <c r="C81" s="195"/>
      <c r="D81" s="195"/>
      <c r="E81" s="195"/>
      <c r="F81" s="214"/>
      <c r="G81" s="196"/>
      <c r="H81" s="196"/>
      <c r="I81" s="196"/>
      <c r="J81" s="196"/>
      <c r="K81" s="196"/>
    </row>
    <row r="82" spans="1:11" ht="12.75">
      <c r="A82" s="205"/>
      <c r="B82" s="212"/>
      <c r="C82" s="214"/>
      <c r="D82" s="214"/>
      <c r="E82" s="214"/>
      <c r="F82" s="214"/>
      <c r="G82" s="196"/>
      <c r="H82" s="196"/>
      <c r="I82" s="196"/>
      <c r="J82" s="196"/>
      <c r="K82" s="196"/>
    </row>
    <row r="83" spans="1:11" ht="12.75">
      <c r="A83" s="205"/>
      <c r="B83" s="212"/>
      <c r="C83" s="214"/>
      <c r="D83" s="214"/>
      <c r="E83" s="214"/>
      <c r="F83" s="214"/>
      <c r="G83" s="196"/>
      <c r="H83" s="196"/>
      <c r="I83" s="196"/>
      <c r="J83" s="196"/>
      <c r="K83" s="196"/>
    </row>
    <row r="84" spans="1:11" ht="12.75">
      <c r="A84" s="205"/>
      <c r="B84" s="212"/>
      <c r="C84" s="214"/>
      <c r="D84" s="214"/>
      <c r="E84" s="214"/>
      <c r="F84" s="214"/>
      <c r="G84" s="196"/>
      <c r="H84" s="196"/>
      <c r="I84" s="196"/>
      <c r="J84" s="196"/>
      <c r="K84" s="196"/>
    </row>
    <row r="85" spans="1:11" ht="12.75">
      <c r="A85" s="205"/>
      <c r="B85" s="212"/>
      <c r="C85" s="214"/>
      <c r="D85" s="214"/>
      <c r="E85" s="214"/>
      <c r="F85" s="214"/>
      <c r="G85" s="196"/>
      <c r="H85" s="196"/>
      <c r="I85" s="196"/>
      <c r="J85" s="196"/>
      <c r="K85" s="196"/>
    </row>
    <row r="86" spans="1:11" ht="12.75">
      <c r="A86" s="205"/>
      <c r="B86" s="212"/>
      <c r="C86" s="214"/>
      <c r="D86" s="214"/>
      <c r="E86" s="214"/>
      <c r="F86" s="214"/>
      <c r="G86" s="196"/>
      <c r="H86" s="196"/>
      <c r="I86" s="196"/>
      <c r="J86" s="196"/>
      <c r="K86" s="196"/>
    </row>
    <row r="87" spans="1:11" ht="12.75">
      <c r="A87" s="205"/>
      <c r="B87" s="212"/>
      <c r="C87" s="214"/>
      <c r="D87" s="214"/>
      <c r="E87" s="214"/>
      <c r="F87" s="214"/>
      <c r="G87" s="196"/>
      <c r="H87" s="196"/>
      <c r="I87" s="196"/>
      <c r="J87" s="196"/>
      <c r="K87" s="196"/>
    </row>
    <row r="88" spans="1:11" ht="12.75">
      <c r="A88" s="205"/>
      <c r="B88" s="212"/>
      <c r="C88" s="214"/>
      <c r="D88" s="214"/>
      <c r="E88" s="214"/>
      <c r="F88" s="214"/>
      <c r="G88" s="196"/>
      <c r="H88" s="196"/>
      <c r="I88" s="196"/>
      <c r="J88" s="196"/>
      <c r="K88" s="196"/>
    </row>
    <row r="89" spans="1:11" ht="12.75">
      <c r="A89" s="205"/>
      <c r="C89" s="214"/>
      <c r="D89" s="214"/>
      <c r="E89" s="214"/>
      <c r="F89" s="214"/>
      <c r="G89" s="196"/>
      <c r="H89" s="196"/>
      <c r="I89" s="196"/>
      <c r="J89" s="196"/>
      <c r="K89" s="196"/>
    </row>
    <row r="90" spans="1:11" ht="12.75">
      <c r="A90" s="205"/>
      <c r="B90" s="212"/>
      <c r="C90" s="214"/>
      <c r="D90" s="214"/>
      <c r="E90" s="214"/>
      <c r="F90" s="214"/>
      <c r="G90" s="196"/>
      <c r="H90" s="196"/>
      <c r="I90" s="196"/>
      <c r="J90" s="196"/>
      <c r="K90" s="196"/>
    </row>
    <row r="91" spans="1:11" ht="12.75">
      <c r="A91" s="205"/>
      <c r="B91" s="212"/>
      <c r="C91" s="214"/>
      <c r="D91" s="214"/>
      <c r="E91" s="214"/>
      <c r="F91" s="214"/>
      <c r="G91" s="196"/>
      <c r="H91" s="196"/>
      <c r="I91" s="196"/>
      <c r="J91" s="196"/>
      <c r="K91" s="196"/>
    </row>
    <row r="92" spans="1:11" ht="12.75">
      <c r="A92" s="205"/>
      <c r="B92" s="212"/>
      <c r="C92" s="214"/>
      <c r="D92" s="214"/>
      <c r="E92" s="214"/>
      <c r="F92" s="214"/>
      <c r="G92" s="196"/>
      <c r="H92" s="196"/>
      <c r="I92" s="196"/>
      <c r="J92" s="196"/>
      <c r="K92" s="196"/>
    </row>
    <row r="93" spans="1:10" ht="12.75">
      <c r="A93" s="205"/>
      <c r="B93" s="212"/>
      <c r="C93" s="214"/>
      <c r="D93" s="214"/>
      <c r="E93" s="214"/>
      <c r="F93" s="214"/>
      <c r="G93" s="196"/>
      <c r="H93" s="196"/>
      <c r="I93" s="196"/>
      <c r="J93" s="196"/>
    </row>
    <row r="94" spans="1:10" ht="12.75">
      <c r="A94" s="205"/>
      <c r="B94" s="212"/>
      <c r="C94" s="214"/>
      <c r="D94" s="214"/>
      <c r="E94" s="214"/>
      <c r="F94" s="214"/>
      <c r="G94" s="196"/>
      <c r="H94" s="196"/>
      <c r="I94" s="196"/>
      <c r="J94" s="196"/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 password="CA17" sheet="1"/>
  <mergeCells count="25">
    <mergeCell ref="B42:G42"/>
    <mergeCell ref="E37:J37"/>
    <mergeCell ref="E32:J32"/>
    <mergeCell ref="E34:J34"/>
    <mergeCell ref="E36:J36"/>
    <mergeCell ref="E29:J29"/>
    <mergeCell ref="E41:K41"/>
    <mergeCell ref="B43:C43"/>
    <mergeCell ref="E3:E4"/>
    <mergeCell ref="A1:K1"/>
    <mergeCell ref="A2:K2"/>
    <mergeCell ref="A3:A4"/>
    <mergeCell ref="B3:B4"/>
    <mergeCell ref="K3:K4"/>
    <mergeCell ref="C3:C4"/>
    <mergeCell ref="E28:J28"/>
    <mergeCell ref="F3:F4"/>
    <mergeCell ref="G3:H3"/>
    <mergeCell ref="I3:J3"/>
    <mergeCell ref="E31:J31"/>
    <mergeCell ref="E33:J33"/>
    <mergeCell ref="E35:J35"/>
    <mergeCell ref="E30:J30"/>
    <mergeCell ref="C27:K27"/>
    <mergeCell ref="D3:D4"/>
  </mergeCells>
  <printOptions/>
  <pageMargins left="0.3" right="0.18" top="0.21" bottom="0.36" header="0.17" footer="0.17"/>
  <pageSetup horizontalDpi="600" verticalDpi="600" orientation="landscape" scale="71" r:id="rId2"/>
  <headerFooter>
    <oddFooter>&amp;L&amp;"-,Bold" Confidential&amp;RPage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85" zoomScaleNormal="85" zoomScalePageLayoutView="0" workbookViewId="0" topLeftCell="A27">
      <selection activeCell="I50" sqref="I7:I50"/>
    </sheetView>
  </sheetViews>
  <sheetFormatPr defaultColWidth="9.140625" defaultRowHeight="15"/>
  <cols>
    <col min="1" max="1" width="6.7109375" style="286" customWidth="1"/>
    <col min="2" max="2" width="77.140625" style="218" customWidth="1"/>
    <col min="3" max="4" width="22.8515625" style="218" customWidth="1"/>
    <col min="5" max="5" width="10.140625" style="286" customWidth="1"/>
    <col min="6" max="6" width="9.140625" style="218" customWidth="1"/>
    <col min="7" max="7" width="16.8515625" style="218" customWidth="1"/>
    <col min="8" max="8" width="20.8515625" style="218" customWidth="1"/>
    <col min="9" max="9" width="17.57421875" style="218" customWidth="1"/>
    <col min="10" max="10" width="18.00390625" style="218" customWidth="1"/>
    <col min="11" max="11" width="18.8515625" style="218" customWidth="1"/>
    <col min="12" max="16384" width="9.140625" style="218" customWidth="1"/>
  </cols>
  <sheetData>
    <row r="1" spans="1:11" ht="26.25" customHeight="1" thickBot="1">
      <c r="A1" s="587" t="s">
        <v>36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1" ht="16.5" thickBot="1">
      <c r="A2" s="588" t="s">
        <v>16</v>
      </c>
      <c r="B2" s="589"/>
      <c r="C2" s="589"/>
      <c r="D2" s="589"/>
      <c r="E2" s="589"/>
      <c r="F2" s="589"/>
      <c r="G2" s="589"/>
      <c r="H2" s="589"/>
      <c r="I2" s="589"/>
      <c r="J2" s="589"/>
      <c r="K2" s="590"/>
    </row>
    <row r="3" spans="1:11" ht="15" customHeight="1">
      <c r="A3" s="591" t="s">
        <v>54</v>
      </c>
      <c r="B3" s="575" t="s">
        <v>27</v>
      </c>
      <c r="C3" s="584" t="s">
        <v>60</v>
      </c>
      <c r="D3" s="584" t="s">
        <v>176</v>
      </c>
      <c r="E3" s="575" t="s">
        <v>55</v>
      </c>
      <c r="F3" s="575" t="s">
        <v>56</v>
      </c>
      <c r="G3" s="579" t="s">
        <v>57</v>
      </c>
      <c r="H3" s="579"/>
      <c r="I3" s="579" t="s">
        <v>19</v>
      </c>
      <c r="J3" s="579"/>
      <c r="K3" s="577" t="s">
        <v>58</v>
      </c>
    </row>
    <row r="4" spans="1:11" ht="16.5" thickBot="1">
      <c r="A4" s="592"/>
      <c r="B4" s="576"/>
      <c r="C4" s="585"/>
      <c r="D4" s="585"/>
      <c r="E4" s="576"/>
      <c r="F4" s="576"/>
      <c r="G4" s="219" t="s">
        <v>32</v>
      </c>
      <c r="H4" s="219" t="s">
        <v>7</v>
      </c>
      <c r="I4" s="219" t="s">
        <v>32</v>
      </c>
      <c r="J4" s="219" t="s">
        <v>7</v>
      </c>
      <c r="K4" s="578"/>
    </row>
    <row r="5" spans="1:11" ht="16.5" thickBot="1">
      <c r="A5" s="220" t="s">
        <v>41</v>
      </c>
      <c r="B5" s="221" t="s">
        <v>42</v>
      </c>
      <c r="C5" s="221" t="s">
        <v>43</v>
      </c>
      <c r="D5" s="221" t="s">
        <v>90</v>
      </c>
      <c r="E5" s="221" t="s">
        <v>44</v>
      </c>
      <c r="F5" s="221" t="s">
        <v>45</v>
      </c>
      <c r="G5" s="222" t="s">
        <v>46</v>
      </c>
      <c r="H5" s="222" t="s">
        <v>47</v>
      </c>
      <c r="I5" s="222" t="s">
        <v>48</v>
      </c>
      <c r="J5" s="222" t="s">
        <v>49</v>
      </c>
      <c r="K5" s="223" t="s">
        <v>50</v>
      </c>
    </row>
    <row r="6" spans="1:11" ht="16.5" thickBot="1">
      <c r="A6" s="312"/>
      <c r="B6" s="313" t="s">
        <v>190</v>
      </c>
      <c r="C6" s="314"/>
      <c r="D6" s="314"/>
      <c r="E6" s="314"/>
      <c r="F6" s="315"/>
      <c r="G6" s="315"/>
      <c r="H6" s="315"/>
      <c r="I6" s="315"/>
      <c r="J6" s="315"/>
      <c r="K6" s="316">
        <f>SUM(K7:K50)</f>
        <v>0</v>
      </c>
    </row>
    <row r="7" spans="1:11" ht="15.75">
      <c r="A7" s="224">
        <v>1</v>
      </c>
      <c r="B7" s="330" t="s">
        <v>237</v>
      </c>
      <c r="C7" s="288"/>
      <c r="D7" s="309"/>
      <c r="E7" s="225" t="s">
        <v>63</v>
      </c>
      <c r="F7" s="226">
        <v>1</v>
      </c>
      <c r="G7" s="292"/>
      <c r="H7" s="226">
        <f>F7*G7</f>
        <v>0</v>
      </c>
      <c r="I7" s="292"/>
      <c r="J7" s="226">
        <f>F7*I7</f>
        <v>0</v>
      </c>
      <c r="K7" s="227">
        <f>H7+J7</f>
        <v>0</v>
      </c>
    </row>
    <row r="8" spans="1:11" ht="15.75">
      <c r="A8" s="224">
        <v>2</v>
      </c>
      <c r="B8" s="330" t="s">
        <v>334</v>
      </c>
      <c r="C8" s="288"/>
      <c r="D8" s="309"/>
      <c r="E8" s="225" t="s">
        <v>63</v>
      </c>
      <c r="F8" s="226">
        <v>1</v>
      </c>
      <c r="G8" s="292"/>
      <c r="H8" s="226">
        <f aca="true" t="shared" si="0" ref="H8:H28">F8*G8</f>
        <v>0</v>
      </c>
      <c r="I8" s="292"/>
      <c r="J8" s="226">
        <f aca="true" t="shared" si="1" ref="J8:J28">F8*I8</f>
        <v>0</v>
      </c>
      <c r="K8" s="227">
        <f aca="true" t="shared" si="2" ref="K8:K28">H8+J8</f>
        <v>0</v>
      </c>
    </row>
    <row r="9" spans="1:11" ht="15.75">
      <c r="A9" s="224">
        <v>3</v>
      </c>
      <c r="B9" s="330" t="s">
        <v>333</v>
      </c>
      <c r="C9" s="288"/>
      <c r="D9" s="309"/>
      <c r="E9" s="225" t="s">
        <v>63</v>
      </c>
      <c r="F9" s="226">
        <v>1</v>
      </c>
      <c r="G9" s="292"/>
      <c r="H9" s="226">
        <f t="shared" si="0"/>
        <v>0</v>
      </c>
      <c r="I9" s="292"/>
      <c r="J9" s="226">
        <f t="shared" si="1"/>
        <v>0</v>
      </c>
      <c r="K9" s="227">
        <f t="shared" si="2"/>
        <v>0</v>
      </c>
    </row>
    <row r="10" spans="1:11" ht="15.75">
      <c r="A10" s="224">
        <v>4</v>
      </c>
      <c r="B10" s="331" t="s">
        <v>335</v>
      </c>
      <c r="C10" s="472" t="s">
        <v>106</v>
      </c>
      <c r="D10" s="473"/>
      <c r="E10" s="228" t="s">
        <v>63</v>
      </c>
      <c r="F10" s="226">
        <v>4</v>
      </c>
      <c r="G10" s="292"/>
      <c r="H10" s="226">
        <f t="shared" si="0"/>
        <v>0</v>
      </c>
      <c r="I10" s="292"/>
      <c r="J10" s="226">
        <f t="shared" si="1"/>
        <v>0</v>
      </c>
      <c r="K10" s="227">
        <f t="shared" si="2"/>
        <v>0</v>
      </c>
    </row>
    <row r="11" spans="1:11" ht="15.75">
      <c r="A11" s="224">
        <v>5</v>
      </c>
      <c r="B11" s="331" t="s">
        <v>336</v>
      </c>
      <c r="C11" s="472" t="s">
        <v>106</v>
      </c>
      <c r="D11" s="473"/>
      <c r="E11" s="228" t="s">
        <v>63</v>
      </c>
      <c r="F11" s="226">
        <v>1</v>
      </c>
      <c r="G11" s="292"/>
      <c r="H11" s="226">
        <f t="shared" si="0"/>
        <v>0</v>
      </c>
      <c r="I11" s="292"/>
      <c r="J11" s="226">
        <f t="shared" si="1"/>
        <v>0</v>
      </c>
      <c r="K11" s="227">
        <f t="shared" si="2"/>
        <v>0</v>
      </c>
    </row>
    <row r="12" spans="1:11" ht="15.75">
      <c r="A12" s="224">
        <v>6</v>
      </c>
      <c r="B12" s="331" t="s">
        <v>337</v>
      </c>
      <c r="C12" s="472" t="s">
        <v>106</v>
      </c>
      <c r="D12" s="473"/>
      <c r="E12" s="228" t="s">
        <v>63</v>
      </c>
      <c r="F12" s="226">
        <v>2</v>
      </c>
      <c r="G12" s="292"/>
      <c r="H12" s="226">
        <f t="shared" si="0"/>
        <v>0</v>
      </c>
      <c r="I12" s="292"/>
      <c r="J12" s="226">
        <f t="shared" si="1"/>
        <v>0</v>
      </c>
      <c r="K12" s="227">
        <f t="shared" si="2"/>
        <v>0</v>
      </c>
    </row>
    <row r="13" spans="1:11" ht="15.75">
      <c r="A13" s="224">
        <v>7</v>
      </c>
      <c r="B13" s="331" t="s">
        <v>238</v>
      </c>
      <c r="C13" s="472" t="s">
        <v>106</v>
      </c>
      <c r="D13" s="473"/>
      <c r="E13" s="228" t="s">
        <v>63</v>
      </c>
      <c r="F13" s="226">
        <v>2</v>
      </c>
      <c r="G13" s="292"/>
      <c r="H13" s="226">
        <f t="shared" si="0"/>
        <v>0</v>
      </c>
      <c r="I13" s="292"/>
      <c r="J13" s="226">
        <f t="shared" si="1"/>
        <v>0</v>
      </c>
      <c r="K13" s="227">
        <f t="shared" si="2"/>
        <v>0</v>
      </c>
    </row>
    <row r="14" spans="1:11" ht="15.75">
      <c r="A14" s="224">
        <v>8</v>
      </c>
      <c r="B14" s="331" t="s">
        <v>338</v>
      </c>
      <c r="C14" s="472" t="s">
        <v>106</v>
      </c>
      <c r="D14" s="473"/>
      <c r="E14" s="228" t="s">
        <v>63</v>
      </c>
      <c r="F14" s="226">
        <v>2</v>
      </c>
      <c r="G14" s="292"/>
      <c r="H14" s="226">
        <f t="shared" si="0"/>
        <v>0</v>
      </c>
      <c r="I14" s="292"/>
      <c r="J14" s="226">
        <f t="shared" si="1"/>
        <v>0</v>
      </c>
      <c r="K14" s="227">
        <f t="shared" si="2"/>
        <v>0</v>
      </c>
    </row>
    <row r="15" spans="1:11" ht="15.75">
      <c r="A15" s="224">
        <v>9</v>
      </c>
      <c r="B15" s="331" t="s">
        <v>339</v>
      </c>
      <c r="C15" s="472" t="s">
        <v>106</v>
      </c>
      <c r="D15" s="473"/>
      <c r="E15" s="228" t="s">
        <v>63</v>
      </c>
      <c r="F15" s="226">
        <v>2</v>
      </c>
      <c r="G15" s="292"/>
      <c r="H15" s="226">
        <f t="shared" si="0"/>
        <v>0</v>
      </c>
      <c r="I15" s="292"/>
      <c r="J15" s="226">
        <f t="shared" si="1"/>
        <v>0</v>
      </c>
      <c r="K15" s="227">
        <f t="shared" si="2"/>
        <v>0</v>
      </c>
    </row>
    <row r="16" spans="1:11" ht="15.75">
      <c r="A16" s="224">
        <v>10</v>
      </c>
      <c r="B16" s="331" t="s">
        <v>69</v>
      </c>
      <c r="C16" s="472" t="s">
        <v>106</v>
      </c>
      <c r="D16" s="473"/>
      <c r="E16" s="228" t="s">
        <v>63</v>
      </c>
      <c r="F16" s="226">
        <v>1</v>
      </c>
      <c r="G16" s="292"/>
      <c r="H16" s="226">
        <f t="shared" si="0"/>
        <v>0</v>
      </c>
      <c r="I16" s="292"/>
      <c r="J16" s="226">
        <f t="shared" si="1"/>
        <v>0</v>
      </c>
      <c r="K16" s="227">
        <f t="shared" si="2"/>
        <v>0</v>
      </c>
    </row>
    <row r="17" spans="1:11" ht="15.75">
      <c r="A17" s="224">
        <v>11</v>
      </c>
      <c r="B17" s="331" t="s">
        <v>78</v>
      </c>
      <c r="C17" s="472" t="s">
        <v>106</v>
      </c>
      <c r="D17" s="473"/>
      <c r="E17" s="228" t="s">
        <v>63</v>
      </c>
      <c r="F17" s="226">
        <v>9</v>
      </c>
      <c r="G17" s="292"/>
      <c r="H17" s="226">
        <f t="shared" si="0"/>
        <v>0</v>
      </c>
      <c r="I17" s="292"/>
      <c r="J17" s="226">
        <f t="shared" si="1"/>
        <v>0</v>
      </c>
      <c r="K17" s="227">
        <f t="shared" si="2"/>
        <v>0</v>
      </c>
    </row>
    <row r="18" spans="1:11" ht="15.75">
      <c r="A18" s="224">
        <v>12</v>
      </c>
      <c r="B18" s="331" t="s">
        <v>340</v>
      </c>
      <c r="C18" s="472" t="s">
        <v>106</v>
      </c>
      <c r="D18" s="473"/>
      <c r="E18" s="228" t="s">
        <v>63</v>
      </c>
      <c r="F18" s="226">
        <v>4</v>
      </c>
      <c r="G18" s="292"/>
      <c r="H18" s="226">
        <f t="shared" si="0"/>
        <v>0</v>
      </c>
      <c r="I18" s="292"/>
      <c r="J18" s="226">
        <f t="shared" si="1"/>
        <v>0</v>
      </c>
      <c r="K18" s="227">
        <f t="shared" si="2"/>
        <v>0</v>
      </c>
    </row>
    <row r="19" spans="1:11" ht="15.75">
      <c r="A19" s="224">
        <v>13</v>
      </c>
      <c r="B19" s="331" t="s">
        <v>77</v>
      </c>
      <c r="C19" s="472" t="s">
        <v>106</v>
      </c>
      <c r="D19" s="473"/>
      <c r="E19" s="228" t="s">
        <v>63</v>
      </c>
      <c r="F19" s="226">
        <v>14</v>
      </c>
      <c r="G19" s="292"/>
      <c r="H19" s="226">
        <f t="shared" si="0"/>
        <v>0</v>
      </c>
      <c r="I19" s="292"/>
      <c r="J19" s="226">
        <f t="shared" si="1"/>
        <v>0</v>
      </c>
      <c r="K19" s="227">
        <f t="shared" si="2"/>
        <v>0</v>
      </c>
    </row>
    <row r="20" spans="1:11" ht="15.75">
      <c r="A20" s="224">
        <v>14</v>
      </c>
      <c r="B20" s="331" t="s">
        <v>341</v>
      </c>
      <c r="C20" s="289"/>
      <c r="D20" s="473"/>
      <c r="E20" s="228" t="s">
        <v>61</v>
      </c>
      <c r="F20" s="226">
        <v>140</v>
      </c>
      <c r="G20" s="292"/>
      <c r="H20" s="226">
        <f t="shared" si="0"/>
        <v>0</v>
      </c>
      <c r="I20" s="292"/>
      <c r="J20" s="226">
        <f t="shared" si="1"/>
        <v>0</v>
      </c>
      <c r="K20" s="227">
        <f t="shared" si="2"/>
        <v>0</v>
      </c>
    </row>
    <row r="21" spans="1:11" ht="15.75">
      <c r="A21" s="224">
        <v>15</v>
      </c>
      <c r="B21" s="331" t="s">
        <v>342</v>
      </c>
      <c r="C21" s="289"/>
      <c r="D21" s="473"/>
      <c r="E21" s="228" t="s">
        <v>61</v>
      </c>
      <c r="F21" s="226">
        <v>10</v>
      </c>
      <c r="G21" s="292"/>
      <c r="H21" s="226">
        <f t="shared" si="0"/>
        <v>0</v>
      </c>
      <c r="I21" s="292"/>
      <c r="J21" s="226">
        <f t="shared" si="1"/>
        <v>0</v>
      </c>
      <c r="K21" s="227">
        <f t="shared" si="2"/>
        <v>0</v>
      </c>
    </row>
    <row r="22" spans="1:11" ht="15.75">
      <c r="A22" s="224">
        <v>16</v>
      </c>
      <c r="B22" s="331" t="s">
        <v>210</v>
      </c>
      <c r="C22" s="289"/>
      <c r="D22" s="473"/>
      <c r="E22" s="228" t="s">
        <v>61</v>
      </c>
      <c r="F22" s="226">
        <v>10</v>
      </c>
      <c r="G22" s="292"/>
      <c r="H22" s="226">
        <f t="shared" si="0"/>
        <v>0</v>
      </c>
      <c r="I22" s="292"/>
      <c r="J22" s="226">
        <f t="shared" si="1"/>
        <v>0</v>
      </c>
      <c r="K22" s="227">
        <f t="shared" si="2"/>
        <v>0</v>
      </c>
    </row>
    <row r="23" spans="1:11" ht="15.75">
      <c r="A23" s="224">
        <v>17</v>
      </c>
      <c r="B23" s="331" t="s">
        <v>177</v>
      </c>
      <c r="C23" s="289"/>
      <c r="D23" s="473"/>
      <c r="E23" s="228" t="s">
        <v>61</v>
      </c>
      <c r="F23" s="226">
        <v>15</v>
      </c>
      <c r="G23" s="292"/>
      <c r="H23" s="226">
        <f t="shared" si="0"/>
        <v>0</v>
      </c>
      <c r="I23" s="292"/>
      <c r="J23" s="226">
        <f t="shared" si="1"/>
        <v>0</v>
      </c>
      <c r="K23" s="227">
        <f t="shared" si="2"/>
        <v>0</v>
      </c>
    </row>
    <row r="24" spans="1:11" ht="15.75">
      <c r="A24" s="224">
        <v>18</v>
      </c>
      <c r="B24" s="331" t="s">
        <v>344</v>
      </c>
      <c r="C24" s="289"/>
      <c r="D24" s="473"/>
      <c r="E24" s="228" t="s">
        <v>61</v>
      </c>
      <c r="F24" s="226">
        <v>50</v>
      </c>
      <c r="G24" s="292"/>
      <c r="H24" s="226">
        <f t="shared" si="0"/>
        <v>0</v>
      </c>
      <c r="I24" s="292"/>
      <c r="J24" s="226">
        <f t="shared" si="1"/>
        <v>0</v>
      </c>
      <c r="K24" s="227">
        <f t="shared" si="2"/>
        <v>0</v>
      </c>
    </row>
    <row r="25" spans="1:11" ht="15.75">
      <c r="A25" s="224">
        <v>19</v>
      </c>
      <c r="B25" s="331" t="s">
        <v>343</v>
      </c>
      <c r="C25" s="289"/>
      <c r="D25" s="473"/>
      <c r="E25" s="228" t="s">
        <v>61</v>
      </c>
      <c r="F25" s="226">
        <v>45</v>
      </c>
      <c r="G25" s="292"/>
      <c r="H25" s="226">
        <f t="shared" si="0"/>
        <v>0</v>
      </c>
      <c r="I25" s="292"/>
      <c r="J25" s="226">
        <f t="shared" si="1"/>
        <v>0</v>
      </c>
      <c r="K25" s="227">
        <f t="shared" si="2"/>
        <v>0</v>
      </c>
    </row>
    <row r="26" spans="1:11" ht="15.75">
      <c r="A26" s="224">
        <v>20</v>
      </c>
      <c r="B26" s="331" t="s">
        <v>178</v>
      </c>
      <c r="C26" s="290"/>
      <c r="D26" s="474"/>
      <c r="E26" s="228" t="s">
        <v>61</v>
      </c>
      <c r="F26" s="226">
        <v>140</v>
      </c>
      <c r="G26" s="292"/>
      <c r="H26" s="226">
        <f t="shared" si="0"/>
        <v>0</v>
      </c>
      <c r="I26" s="292"/>
      <c r="J26" s="226">
        <f t="shared" si="1"/>
        <v>0</v>
      </c>
      <c r="K26" s="227">
        <f t="shared" si="2"/>
        <v>0</v>
      </c>
    </row>
    <row r="27" spans="1:11" ht="15.75">
      <c r="A27" s="224">
        <v>21</v>
      </c>
      <c r="B27" s="331" t="s">
        <v>107</v>
      </c>
      <c r="C27" s="291"/>
      <c r="D27" s="310"/>
      <c r="E27" s="228" t="s">
        <v>61</v>
      </c>
      <c r="F27" s="226">
        <v>630</v>
      </c>
      <c r="G27" s="292"/>
      <c r="H27" s="226">
        <f t="shared" si="0"/>
        <v>0</v>
      </c>
      <c r="I27" s="292"/>
      <c r="J27" s="226">
        <f t="shared" si="1"/>
        <v>0</v>
      </c>
      <c r="K27" s="227">
        <f t="shared" si="2"/>
        <v>0</v>
      </c>
    </row>
    <row r="28" spans="1:11" ht="15.75">
      <c r="A28" s="224">
        <v>22</v>
      </c>
      <c r="B28" s="331" t="s">
        <v>108</v>
      </c>
      <c r="C28" s="291"/>
      <c r="D28" s="310"/>
      <c r="E28" s="228" t="s">
        <v>61</v>
      </c>
      <c r="F28" s="226">
        <v>630</v>
      </c>
      <c r="G28" s="292"/>
      <c r="H28" s="226">
        <f t="shared" si="0"/>
        <v>0</v>
      </c>
      <c r="I28" s="292"/>
      <c r="J28" s="226">
        <f t="shared" si="1"/>
        <v>0</v>
      </c>
      <c r="K28" s="227">
        <f t="shared" si="2"/>
        <v>0</v>
      </c>
    </row>
    <row r="29" spans="1:11" ht="27">
      <c r="A29" s="224">
        <v>23</v>
      </c>
      <c r="B29" s="391" t="s">
        <v>179</v>
      </c>
      <c r="C29" s="291"/>
      <c r="D29" s="310"/>
      <c r="E29" s="228" t="s">
        <v>63</v>
      </c>
      <c r="F29" s="226">
        <v>73</v>
      </c>
      <c r="G29" s="390" t="s">
        <v>87</v>
      </c>
      <c r="H29" s="390" t="s">
        <v>87</v>
      </c>
      <c r="I29" s="292"/>
      <c r="J29" s="226">
        <f>F29*I29</f>
        <v>0</v>
      </c>
      <c r="K29" s="227">
        <f>J29</f>
        <v>0</v>
      </c>
    </row>
    <row r="30" spans="1:11" ht="15.75">
      <c r="A30" s="224">
        <v>24</v>
      </c>
      <c r="B30" s="391" t="s">
        <v>211</v>
      </c>
      <c r="C30" s="291"/>
      <c r="D30" s="310"/>
      <c r="E30" s="228" t="s">
        <v>63</v>
      </c>
      <c r="F30" s="226">
        <v>5</v>
      </c>
      <c r="G30" s="293"/>
      <c r="H30" s="226">
        <f>F30*G30</f>
        <v>0</v>
      </c>
      <c r="I30" s="292"/>
      <c r="J30" s="226">
        <f>F30*I30</f>
        <v>0</v>
      </c>
      <c r="K30" s="227">
        <f>H30+J30</f>
        <v>0</v>
      </c>
    </row>
    <row r="31" spans="1:11" ht="15.75">
      <c r="A31" s="224">
        <v>25</v>
      </c>
      <c r="B31" s="391" t="s">
        <v>345</v>
      </c>
      <c r="C31" s="291"/>
      <c r="D31" s="310"/>
      <c r="E31" s="228" t="s">
        <v>63</v>
      </c>
      <c r="F31" s="226">
        <v>16</v>
      </c>
      <c r="G31" s="390" t="s">
        <v>87</v>
      </c>
      <c r="H31" s="390" t="s">
        <v>87</v>
      </c>
      <c r="I31" s="292"/>
      <c r="J31" s="226">
        <f>F31*I31</f>
        <v>0</v>
      </c>
      <c r="K31" s="227">
        <f>J31</f>
        <v>0</v>
      </c>
    </row>
    <row r="32" spans="1:11" ht="15.75">
      <c r="A32" s="224">
        <v>26</v>
      </c>
      <c r="B32" s="392" t="s">
        <v>346</v>
      </c>
      <c r="C32" s="490"/>
      <c r="D32" s="308"/>
      <c r="E32" s="229" t="s">
        <v>63</v>
      </c>
      <c r="F32" s="226">
        <v>1</v>
      </c>
      <c r="G32" s="293"/>
      <c r="H32" s="226">
        <f>F32*G32</f>
        <v>0</v>
      </c>
      <c r="I32" s="292"/>
      <c r="J32" s="226">
        <f>F32*I32</f>
        <v>0</v>
      </c>
      <c r="K32" s="227">
        <f>H32+J32</f>
        <v>0</v>
      </c>
    </row>
    <row r="33" spans="1:11" ht="15.75">
      <c r="A33" s="224">
        <v>27</v>
      </c>
      <c r="B33" s="331" t="s">
        <v>122</v>
      </c>
      <c r="C33" s="305"/>
      <c r="D33" s="475"/>
      <c r="E33" s="228" t="s">
        <v>63</v>
      </c>
      <c r="F33" s="226">
        <v>99</v>
      </c>
      <c r="G33" s="293"/>
      <c r="H33" s="226">
        <f aca="true" t="shared" si="3" ref="H33:H50">F33*G33</f>
        <v>0</v>
      </c>
      <c r="I33" s="292"/>
      <c r="J33" s="226">
        <f aca="true" t="shared" si="4" ref="J33:J50">F33*I33</f>
        <v>0</v>
      </c>
      <c r="K33" s="227">
        <f aca="true" t="shared" si="5" ref="K33:K50">H33+J33</f>
        <v>0</v>
      </c>
    </row>
    <row r="34" spans="1:11" ht="15.75">
      <c r="A34" s="224">
        <v>28</v>
      </c>
      <c r="B34" s="331" t="s">
        <v>123</v>
      </c>
      <c r="C34" s="305"/>
      <c r="D34" s="473"/>
      <c r="E34" s="228" t="s">
        <v>63</v>
      </c>
      <c r="F34" s="226">
        <v>44</v>
      </c>
      <c r="G34" s="293"/>
      <c r="H34" s="226">
        <f t="shared" si="3"/>
        <v>0</v>
      </c>
      <c r="I34" s="292"/>
      <c r="J34" s="226">
        <f t="shared" si="4"/>
        <v>0</v>
      </c>
      <c r="K34" s="227">
        <f t="shared" si="5"/>
        <v>0</v>
      </c>
    </row>
    <row r="35" spans="1:11" ht="15.75">
      <c r="A35" s="224">
        <v>29</v>
      </c>
      <c r="B35" s="393" t="s">
        <v>70</v>
      </c>
      <c r="C35" s="305"/>
      <c r="D35" s="476"/>
      <c r="E35" s="229" t="s">
        <v>80</v>
      </c>
      <c r="F35" s="226">
        <v>23</v>
      </c>
      <c r="G35" s="293"/>
      <c r="H35" s="226">
        <f t="shared" si="3"/>
        <v>0</v>
      </c>
      <c r="I35" s="292"/>
      <c r="J35" s="226">
        <f t="shared" si="4"/>
        <v>0</v>
      </c>
      <c r="K35" s="227">
        <f t="shared" si="5"/>
        <v>0</v>
      </c>
    </row>
    <row r="36" spans="1:11" ht="15.75">
      <c r="A36" s="224">
        <v>30</v>
      </c>
      <c r="B36" s="393" t="s">
        <v>71</v>
      </c>
      <c r="C36" s="305"/>
      <c r="D36" s="476"/>
      <c r="E36" s="229" t="s">
        <v>80</v>
      </c>
      <c r="F36" s="226">
        <v>3</v>
      </c>
      <c r="G36" s="293"/>
      <c r="H36" s="226">
        <f t="shared" si="3"/>
        <v>0</v>
      </c>
      <c r="I36" s="292"/>
      <c r="J36" s="226">
        <f t="shared" si="4"/>
        <v>0</v>
      </c>
      <c r="K36" s="227">
        <f t="shared" si="5"/>
        <v>0</v>
      </c>
    </row>
    <row r="37" spans="1:11" ht="15.75">
      <c r="A37" s="224">
        <v>31</v>
      </c>
      <c r="B37" s="331" t="s">
        <v>72</v>
      </c>
      <c r="C37" s="288"/>
      <c r="D37" s="309"/>
      <c r="E37" s="228" t="s">
        <v>63</v>
      </c>
      <c r="F37" s="226">
        <v>30</v>
      </c>
      <c r="G37" s="293"/>
      <c r="H37" s="226">
        <f t="shared" si="3"/>
        <v>0</v>
      </c>
      <c r="I37" s="292"/>
      <c r="J37" s="226">
        <f t="shared" si="4"/>
        <v>0</v>
      </c>
      <c r="K37" s="227">
        <f t="shared" si="5"/>
        <v>0</v>
      </c>
    </row>
    <row r="38" spans="1:11" ht="27">
      <c r="A38" s="224">
        <v>32</v>
      </c>
      <c r="B38" s="331" t="s">
        <v>73</v>
      </c>
      <c r="C38" s="291"/>
      <c r="D38" s="310"/>
      <c r="E38" s="228" t="s">
        <v>63</v>
      </c>
      <c r="F38" s="226">
        <v>70</v>
      </c>
      <c r="G38" s="293"/>
      <c r="H38" s="226">
        <f t="shared" si="3"/>
        <v>0</v>
      </c>
      <c r="I38" s="292"/>
      <c r="J38" s="226">
        <f t="shared" si="4"/>
        <v>0</v>
      </c>
      <c r="K38" s="227">
        <f t="shared" si="5"/>
        <v>0</v>
      </c>
    </row>
    <row r="39" spans="1:11" ht="15.75">
      <c r="A39" s="224">
        <v>33</v>
      </c>
      <c r="B39" s="331" t="s">
        <v>74</v>
      </c>
      <c r="C39" s="291"/>
      <c r="D39" s="310"/>
      <c r="E39" s="228" t="s">
        <v>61</v>
      </c>
      <c r="F39" s="226">
        <v>200</v>
      </c>
      <c r="G39" s="293"/>
      <c r="H39" s="226">
        <f t="shared" si="3"/>
        <v>0</v>
      </c>
      <c r="I39" s="292"/>
      <c r="J39" s="226">
        <f t="shared" si="4"/>
        <v>0</v>
      </c>
      <c r="K39" s="227">
        <f t="shared" si="5"/>
        <v>0</v>
      </c>
    </row>
    <row r="40" spans="1:11" ht="15.75">
      <c r="A40" s="224">
        <v>34</v>
      </c>
      <c r="B40" s="394" t="s">
        <v>75</v>
      </c>
      <c r="C40" s="291"/>
      <c r="D40" s="310"/>
      <c r="E40" s="228" t="s">
        <v>61</v>
      </c>
      <c r="F40" s="226">
        <v>800</v>
      </c>
      <c r="G40" s="293"/>
      <c r="H40" s="226">
        <f t="shared" si="3"/>
        <v>0</v>
      </c>
      <c r="I40" s="292"/>
      <c r="J40" s="226">
        <f t="shared" si="4"/>
        <v>0</v>
      </c>
      <c r="K40" s="227">
        <f t="shared" si="5"/>
        <v>0</v>
      </c>
    </row>
    <row r="41" spans="1:11" ht="27">
      <c r="A41" s="224">
        <v>35</v>
      </c>
      <c r="B41" s="331" t="s">
        <v>168</v>
      </c>
      <c r="C41" s="290"/>
      <c r="D41" s="474"/>
      <c r="E41" s="228" t="s">
        <v>61</v>
      </c>
      <c r="F41" s="226">
        <v>50</v>
      </c>
      <c r="G41" s="293"/>
      <c r="H41" s="226">
        <f t="shared" si="3"/>
        <v>0</v>
      </c>
      <c r="I41" s="292"/>
      <c r="J41" s="226">
        <f t="shared" si="4"/>
        <v>0</v>
      </c>
      <c r="K41" s="227">
        <f t="shared" si="5"/>
        <v>0</v>
      </c>
    </row>
    <row r="42" spans="1:11" ht="15.75">
      <c r="A42" s="224">
        <v>36</v>
      </c>
      <c r="B42" s="331" t="s">
        <v>76</v>
      </c>
      <c r="C42" s="290"/>
      <c r="D42" s="474"/>
      <c r="E42" s="228" t="s">
        <v>81</v>
      </c>
      <c r="F42" s="226">
        <v>3</v>
      </c>
      <c r="G42" s="293"/>
      <c r="H42" s="226">
        <f t="shared" si="3"/>
        <v>0</v>
      </c>
      <c r="I42" s="292"/>
      <c r="J42" s="226">
        <f t="shared" si="4"/>
        <v>0</v>
      </c>
      <c r="K42" s="227">
        <f t="shared" si="5"/>
        <v>0</v>
      </c>
    </row>
    <row r="43" spans="1:11" ht="15.75">
      <c r="A43" s="224">
        <v>37</v>
      </c>
      <c r="B43" s="331" t="s">
        <v>180</v>
      </c>
      <c r="C43" s="290"/>
      <c r="D43" s="474"/>
      <c r="E43" s="228" t="s">
        <v>63</v>
      </c>
      <c r="F43" s="226">
        <v>40</v>
      </c>
      <c r="G43" s="293"/>
      <c r="H43" s="226">
        <f t="shared" si="3"/>
        <v>0</v>
      </c>
      <c r="I43" s="292"/>
      <c r="J43" s="226">
        <f t="shared" si="4"/>
        <v>0</v>
      </c>
      <c r="K43" s="227">
        <f t="shared" si="5"/>
        <v>0</v>
      </c>
    </row>
    <row r="44" spans="1:11" ht="15.75">
      <c r="A44" s="224">
        <v>38</v>
      </c>
      <c r="B44" s="331" t="s">
        <v>124</v>
      </c>
      <c r="C44" s="290"/>
      <c r="D44" s="474"/>
      <c r="E44" s="228" t="s">
        <v>61</v>
      </c>
      <c r="F44" s="226">
        <v>20</v>
      </c>
      <c r="G44" s="293"/>
      <c r="H44" s="226">
        <f t="shared" si="3"/>
        <v>0</v>
      </c>
      <c r="I44" s="292"/>
      <c r="J44" s="226">
        <f t="shared" si="4"/>
        <v>0</v>
      </c>
      <c r="K44" s="227">
        <f t="shared" si="5"/>
        <v>0</v>
      </c>
    </row>
    <row r="45" spans="1:11" ht="15.75">
      <c r="A45" s="224">
        <v>39</v>
      </c>
      <c r="B45" s="331" t="s">
        <v>169</v>
      </c>
      <c r="C45" s="290"/>
      <c r="D45" s="474"/>
      <c r="E45" s="228" t="s">
        <v>63</v>
      </c>
      <c r="F45" s="226">
        <v>50</v>
      </c>
      <c r="G45" s="293"/>
      <c r="H45" s="226">
        <f t="shared" si="3"/>
        <v>0</v>
      </c>
      <c r="I45" s="292"/>
      <c r="J45" s="226">
        <f t="shared" si="4"/>
        <v>0</v>
      </c>
      <c r="K45" s="227">
        <f t="shared" si="5"/>
        <v>0</v>
      </c>
    </row>
    <row r="46" spans="1:11" ht="15.75">
      <c r="A46" s="224">
        <v>40</v>
      </c>
      <c r="B46" s="331" t="s">
        <v>125</v>
      </c>
      <c r="C46" s="290"/>
      <c r="D46" s="474"/>
      <c r="E46" s="229" t="s">
        <v>80</v>
      </c>
      <c r="F46" s="226">
        <v>1</v>
      </c>
      <c r="G46" s="293"/>
      <c r="H46" s="226">
        <f t="shared" si="3"/>
        <v>0</v>
      </c>
      <c r="I46" s="292"/>
      <c r="J46" s="226">
        <f t="shared" si="4"/>
        <v>0</v>
      </c>
      <c r="K46" s="227">
        <f t="shared" si="5"/>
        <v>0</v>
      </c>
    </row>
    <row r="47" spans="1:11" ht="15.75">
      <c r="A47" s="224">
        <v>41</v>
      </c>
      <c r="B47" s="331" t="s">
        <v>79</v>
      </c>
      <c r="C47" s="290"/>
      <c r="D47" s="474"/>
      <c r="E47" s="228" t="s">
        <v>61</v>
      </c>
      <c r="F47" s="226">
        <v>40</v>
      </c>
      <c r="G47" s="293"/>
      <c r="H47" s="226">
        <f t="shared" si="3"/>
        <v>0</v>
      </c>
      <c r="I47" s="292"/>
      <c r="J47" s="226">
        <f t="shared" si="4"/>
        <v>0</v>
      </c>
      <c r="K47" s="227">
        <f t="shared" si="5"/>
        <v>0</v>
      </c>
    </row>
    <row r="48" spans="1:11" ht="15.75">
      <c r="A48" s="224">
        <v>42</v>
      </c>
      <c r="B48" s="331" t="s">
        <v>170</v>
      </c>
      <c r="C48" s="290"/>
      <c r="D48" s="474"/>
      <c r="E48" s="228" t="s">
        <v>63</v>
      </c>
      <c r="F48" s="226">
        <v>3</v>
      </c>
      <c r="G48" s="293"/>
      <c r="H48" s="226">
        <f t="shared" si="3"/>
        <v>0</v>
      </c>
      <c r="I48" s="292"/>
      <c r="J48" s="226">
        <f t="shared" si="4"/>
        <v>0</v>
      </c>
      <c r="K48" s="227">
        <f t="shared" si="5"/>
        <v>0</v>
      </c>
    </row>
    <row r="49" spans="1:11" ht="15.75">
      <c r="A49" s="224">
        <v>43</v>
      </c>
      <c r="B49" s="331" t="s">
        <v>126</v>
      </c>
      <c r="C49" s="290"/>
      <c r="D49" s="474"/>
      <c r="E49" s="228" t="s">
        <v>61</v>
      </c>
      <c r="F49" s="226">
        <v>10</v>
      </c>
      <c r="G49" s="293"/>
      <c r="H49" s="226">
        <f t="shared" si="3"/>
        <v>0</v>
      </c>
      <c r="I49" s="292"/>
      <c r="J49" s="226">
        <f t="shared" si="4"/>
        <v>0</v>
      </c>
      <c r="K49" s="227">
        <f t="shared" si="5"/>
        <v>0</v>
      </c>
    </row>
    <row r="50" spans="1:11" ht="16.5" thickBot="1">
      <c r="A50" s="224">
        <v>44</v>
      </c>
      <c r="B50" s="331" t="s">
        <v>212</v>
      </c>
      <c r="C50" s="290"/>
      <c r="D50" s="474"/>
      <c r="E50" s="228" t="s">
        <v>63</v>
      </c>
      <c r="F50" s="226">
        <v>1</v>
      </c>
      <c r="G50" s="293"/>
      <c r="H50" s="226">
        <f t="shared" si="3"/>
        <v>0</v>
      </c>
      <c r="I50" s="292"/>
      <c r="J50" s="226">
        <f t="shared" si="4"/>
        <v>0</v>
      </c>
      <c r="K50" s="227">
        <f t="shared" si="5"/>
        <v>0</v>
      </c>
    </row>
    <row r="51" spans="1:11" ht="16.5" thickBot="1">
      <c r="A51" s="230" t="s">
        <v>42</v>
      </c>
      <c r="B51" s="135" t="s">
        <v>59</v>
      </c>
      <c r="C51" s="231"/>
      <c r="D51" s="231"/>
      <c r="E51" s="232"/>
      <c r="F51" s="231"/>
      <c r="G51" s="233"/>
      <c r="H51" s="234">
        <f>SUM(H7:H50)</f>
        <v>0</v>
      </c>
      <c r="I51" s="234"/>
      <c r="J51" s="234">
        <f>SUM(J7:J50)</f>
        <v>0</v>
      </c>
      <c r="K51" s="235">
        <f>H51+J51</f>
        <v>0</v>
      </c>
    </row>
    <row r="52" spans="1:11" ht="5.25" customHeight="1" hidden="1" thickBot="1">
      <c r="A52" s="236"/>
      <c r="B52" s="237"/>
      <c r="C52" s="237"/>
      <c r="D52" s="237"/>
      <c r="E52" s="238"/>
      <c r="F52" s="237"/>
      <c r="G52" s="239"/>
      <c r="H52" s="240"/>
      <c r="I52" s="240"/>
      <c r="J52" s="240"/>
      <c r="K52" s="241"/>
    </row>
    <row r="53" spans="1:11" ht="16.5" thickBot="1">
      <c r="A53" s="242" t="s">
        <v>43</v>
      </c>
      <c r="B53" s="243" t="s">
        <v>11</v>
      </c>
      <c r="C53" s="581"/>
      <c r="D53" s="582"/>
      <c r="E53" s="582"/>
      <c r="F53" s="582"/>
      <c r="G53" s="582"/>
      <c r="H53" s="582"/>
      <c r="I53" s="582"/>
      <c r="J53" s="582"/>
      <c r="K53" s="583"/>
    </row>
    <row r="54" spans="1:11" ht="16.5" thickBot="1">
      <c r="A54" s="244"/>
      <c r="B54" s="245" t="s">
        <v>26</v>
      </c>
      <c r="C54" s="294">
        <v>0</v>
      </c>
      <c r="D54" s="246"/>
      <c r="E54" s="246"/>
      <c r="F54" s="247">
        <v>1</v>
      </c>
      <c r="G54" s="248">
        <v>1</v>
      </c>
      <c r="H54" s="249"/>
      <c r="I54" s="249"/>
      <c r="J54" s="249"/>
      <c r="K54" s="250">
        <f>H51*C54</f>
        <v>0</v>
      </c>
    </row>
    <row r="55" spans="1:11" ht="16.5" thickBot="1">
      <c r="A55" s="242"/>
      <c r="B55" s="251" t="s">
        <v>7</v>
      </c>
      <c r="C55" s="252"/>
      <c r="D55" s="252"/>
      <c r="E55" s="252"/>
      <c r="F55" s="253"/>
      <c r="G55" s="254"/>
      <c r="H55" s="255"/>
      <c r="I55" s="255"/>
      <c r="J55" s="255"/>
      <c r="K55" s="256">
        <f>K51+K54</f>
        <v>0</v>
      </c>
    </row>
    <row r="56" spans="1:12" ht="16.5" thickBot="1">
      <c r="A56" s="244"/>
      <c r="B56" s="245" t="s">
        <v>20</v>
      </c>
      <c r="C56" s="294">
        <v>0</v>
      </c>
      <c r="D56" s="246"/>
      <c r="E56" s="246"/>
      <c r="F56" s="247"/>
      <c r="G56" s="248"/>
      <c r="H56" s="249"/>
      <c r="I56" s="249"/>
      <c r="J56" s="249"/>
      <c r="K56" s="250">
        <f>K55*C56</f>
        <v>0</v>
      </c>
      <c r="L56" s="257"/>
    </row>
    <row r="57" spans="1:11" ht="16.5" thickBot="1">
      <c r="A57" s="242"/>
      <c r="B57" s="251" t="s">
        <v>7</v>
      </c>
      <c r="C57" s="252"/>
      <c r="D57" s="252"/>
      <c r="E57" s="252"/>
      <c r="F57" s="253"/>
      <c r="G57" s="254"/>
      <c r="H57" s="255"/>
      <c r="I57" s="255"/>
      <c r="J57" s="255"/>
      <c r="K57" s="256">
        <f>K55+K56</f>
        <v>0</v>
      </c>
    </row>
    <row r="58" spans="1:11" ht="16.5" thickBot="1">
      <c r="A58" s="244"/>
      <c r="B58" s="245" t="s">
        <v>25</v>
      </c>
      <c r="C58" s="294">
        <v>0</v>
      </c>
      <c r="D58" s="246"/>
      <c r="E58" s="246"/>
      <c r="F58" s="247"/>
      <c r="G58" s="248"/>
      <c r="H58" s="258"/>
      <c r="I58" s="258"/>
      <c r="J58" s="258"/>
      <c r="K58" s="250">
        <f>K57*C58</f>
        <v>0</v>
      </c>
    </row>
    <row r="59" spans="1:11" ht="16.5" thickBot="1">
      <c r="A59" s="242"/>
      <c r="B59" s="251" t="s">
        <v>7</v>
      </c>
      <c r="C59" s="259"/>
      <c r="D59" s="259"/>
      <c r="E59" s="259"/>
      <c r="F59" s="260"/>
      <c r="G59" s="261"/>
      <c r="H59" s="255"/>
      <c r="I59" s="255"/>
      <c r="J59" s="255"/>
      <c r="K59" s="256">
        <f>K57+K58</f>
        <v>0</v>
      </c>
    </row>
    <row r="60" spans="1:11" ht="15.75">
      <c r="A60" s="262"/>
      <c r="B60" s="263" t="s">
        <v>12</v>
      </c>
      <c r="C60" s="264">
        <v>0.06</v>
      </c>
      <c r="D60" s="264"/>
      <c r="E60" s="264"/>
      <c r="F60" s="265"/>
      <c r="G60" s="266"/>
      <c r="H60" s="267"/>
      <c r="I60" s="267"/>
      <c r="J60" s="267"/>
      <c r="K60" s="268">
        <f>K59*C60</f>
        <v>0</v>
      </c>
    </row>
    <row r="61" spans="1:11" ht="16.5" thickBot="1">
      <c r="A61" s="269"/>
      <c r="B61" s="270" t="s">
        <v>7</v>
      </c>
      <c r="C61" s="271"/>
      <c r="D61" s="271"/>
      <c r="E61" s="271"/>
      <c r="F61" s="272"/>
      <c r="G61" s="273"/>
      <c r="H61" s="274"/>
      <c r="I61" s="274"/>
      <c r="J61" s="274"/>
      <c r="K61" s="275">
        <f>K59+K60</f>
        <v>0</v>
      </c>
    </row>
    <row r="62" spans="1:11" ht="16.5" thickBot="1">
      <c r="A62" s="244"/>
      <c r="B62" s="245" t="s">
        <v>24</v>
      </c>
      <c r="C62" s="246">
        <v>0.18</v>
      </c>
      <c r="D62" s="246"/>
      <c r="E62" s="246"/>
      <c r="F62" s="247"/>
      <c r="G62" s="248"/>
      <c r="H62" s="258"/>
      <c r="I62" s="258"/>
      <c r="J62" s="258"/>
      <c r="K62" s="250">
        <f>K61*C62</f>
        <v>0</v>
      </c>
    </row>
    <row r="63" spans="1:11" ht="16.5" thickBot="1">
      <c r="A63" s="242"/>
      <c r="B63" s="276" t="s">
        <v>40</v>
      </c>
      <c r="C63" s="252"/>
      <c r="D63" s="252"/>
      <c r="E63" s="252"/>
      <c r="F63" s="253"/>
      <c r="G63" s="254"/>
      <c r="H63" s="255"/>
      <c r="I63" s="255"/>
      <c r="J63" s="255"/>
      <c r="K63" s="277">
        <f>K61+K62</f>
        <v>0</v>
      </c>
    </row>
    <row r="64" spans="1:11" ht="15.75">
      <c r="A64" s="477"/>
      <c r="B64" s="478"/>
      <c r="C64" s="479"/>
      <c r="D64" s="479"/>
      <c r="E64" s="479"/>
      <c r="F64" s="480"/>
      <c r="G64" s="481"/>
      <c r="H64" s="278"/>
      <c r="I64" s="278"/>
      <c r="J64" s="278"/>
      <c r="K64" s="279"/>
    </row>
    <row r="65" spans="1:12" ht="15.75">
      <c r="A65" s="482"/>
      <c r="B65" s="295" t="s">
        <v>35</v>
      </c>
      <c r="C65" s="483"/>
      <c r="D65" s="483"/>
      <c r="E65" s="280"/>
      <c r="F65" s="484" t="str">
        <f>კრებსითი!A4</f>
        <v>damkveTi: ss "Tibisi banki"</v>
      </c>
      <c r="G65" s="281"/>
      <c r="H65" s="282"/>
      <c r="I65" s="25"/>
      <c r="J65" s="25"/>
      <c r="K65" s="283"/>
      <c r="L65" s="284"/>
    </row>
    <row r="66" spans="1:12" ht="15.75">
      <c r="A66" s="482"/>
      <c r="B66" s="295" t="s">
        <v>52</v>
      </c>
      <c r="C66" s="483"/>
      <c r="D66" s="483"/>
      <c r="E66" s="280"/>
      <c r="F66" s="485" t="str">
        <f>კრებსითი!A5</f>
        <v>obieqti: s.s. Tibisi bankis zestafonis axali ს/ც-ის  remonti</v>
      </c>
      <c r="G66" s="281"/>
      <c r="H66" s="282"/>
      <c r="I66" s="25"/>
      <c r="J66" s="25"/>
      <c r="K66" s="283"/>
      <c r="L66" s="284"/>
    </row>
    <row r="67" spans="1:12" ht="31.5" customHeight="1">
      <c r="A67" s="482"/>
      <c r="B67" s="483"/>
      <c r="C67" s="483"/>
      <c r="D67" s="483"/>
      <c r="E67" s="280"/>
      <c r="F67" s="586" t="str">
        <f>კრებსითი!A6</f>
        <v>misamarTi: q. zestafoni, d. aRmaSeneblis q. #85.</v>
      </c>
      <c r="G67" s="586"/>
      <c r="H67" s="586"/>
      <c r="I67" s="586"/>
      <c r="J67" s="586"/>
      <c r="K67" s="586"/>
      <c r="L67" s="284"/>
    </row>
    <row r="68" spans="1:12" ht="15.75">
      <c r="A68" s="482"/>
      <c r="B68" s="580" t="s">
        <v>38</v>
      </c>
      <c r="C68" s="580"/>
      <c r="D68" s="580"/>
      <c r="E68" s="580"/>
      <c r="F68" s="580"/>
      <c r="G68" s="580"/>
      <c r="H68" s="25"/>
      <c r="I68" s="25"/>
      <c r="J68" s="25"/>
      <c r="K68" s="283"/>
      <c r="L68" s="284"/>
    </row>
    <row r="69" spans="1:12" ht="15.75">
      <c r="A69" s="482"/>
      <c r="B69" s="580" t="s">
        <v>13</v>
      </c>
      <c r="C69" s="580"/>
      <c r="D69" s="483"/>
      <c r="E69" s="486"/>
      <c r="F69" s="487"/>
      <c r="G69" s="283"/>
      <c r="H69" s="25"/>
      <c r="I69" s="25"/>
      <c r="J69" s="25"/>
      <c r="K69" s="285"/>
      <c r="L69" s="284"/>
    </row>
    <row r="70" spans="1:12" ht="15.75">
      <c r="A70" s="482"/>
      <c r="B70" s="488"/>
      <c r="C70" s="487"/>
      <c r="D70" s="487"/>
      <c r="E70" s="487"/>
      <c r="F70" s="489"/>
      <c r="G70" s="25"/>
      <c r="H70" s="25"/>
      <c r="I70" s="25"/>
      <c r="J70" s="25"/>
      <c r="K70" s="25"/>
      <c r="L70" s="284"/>
    </row>
    <row r="71" spans="2:12" ht="15.75">
      <c r="B71" s="281"/>
      <c r="C71" s="281"/>
      <c r="D71" s="281"/>
      <c r="E71" s="280"/>
      <c r="F71" s="281"/>
      <c r="G71" s="281"/>
      <c r="H71" s="281"/>
      <c r="I71" s="281"/>
      <c r="J71" s="281"/>
      <c r="K71" s="281"/>
      <c r="L71" s="284"/>
    </row>
    <row r="72" spans="2:12" ht="15.75">
      <c r="B72" s="284"/>
      <c r="C72" s="284"/>
      <c r="D72" s="284"/>
      <c r="E72" s="287"/>
      <c r="F72" s="284"/>
      <c r="G72" s="284"/>
      <c r="H72" s="284"/>
      <c r="I72" s="284"/>
      <c r="J72" s="284"/>
      <c r="K72" s="284"/>
      <c r="L72" s="284"/>
    </row>
  </sheetData>
  <sheetProtection password="CA17" sheet="1"/>
  <mergeCells count="15">
    <mergeCell ref="A1:K1"/>
    <mergeCell ref="I3:J3"/>
    <mergeCell ref="A2:K2"/>
    <mergeCell ref="A3:A4"/>
    <mergeCell ref="B3:B4"/>
    <mergeCell ref="C3:C4"/>
    <mergeCell ref="E3:E4"/>
    <mergeCell ref="F3:F4"/>
    <mergeCell ref="K3:K4"/>
    <mergeCell ref="G3:H3"/>
    <mergeCell ref="B68:G68"/>
    <mergeCell ref="B69:C69"/>
    <mergeCell ref="C53:K53"/>
    <mergeCell ref="D3:D4"/>
    <mergeCell ref="F67:K67"/>
  </mergeCells>
  <printOptions/>
  <pageMargins left="0.25" right="0.25" top="0.75" bottom="0.75" header="0.3" footer="0.3"/>
  <pageSetup fitToHeight="0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Y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7109375" style="0" customWidth="1"/>
    <col min="4" max="4" width="11.8515625" style="0" bestFit="1" customWidth="1"/>
    <col min="5" max="8" width="9.57421875" style="0" bestFit="1" customWidth="1"/>
    <col min="9" max="9" width="10.00390625" style="0" customWidth="1"/>
    <col min="10" max="11" width="9.57421875" style="0" bestFit="1" customWidth="1"/>
    <col min="12" max="33" width="10.7109375" style="0" bestFit="1" customWidth="1"/>
    <col min="34" max="42" width="9.57421875" style="0" bestFit="1" customWidth="1"/>
    <col min="43" max="61" width="10.7109375" style="0" bestFit="1" customWidth="1"/>
    <col min="62" max="70" width="9.57421875" style="0" bestFit="1" customWidth="1"/>
    <col min="71" max="92" width="10.7109375" style="0" bestFit="1" customWidth="1"/>
    <col min="93" max="101" width="9.57421875" style="0" bestFit="1" customWidth="1"/>
    <col min="102" max="103" width="10.7109375" style="0" bestFit="1" customWidth="1"/>
  </cols>
  <sheetData>
    <row r="1" ht="15.75" thickBot="1"/>
    <row r="2" spans="1:103" s="352" customFormat="1" ht="16.5" thickBot="1">
      <c r="A2" s="595" t="s">
        <v>219</v>
      </c>
      <c r="B2" s="596"/>
      <c r="C2" s="597"/>
      <c r="D2" s="353" t="s">
        <v>241</v>
      </c>
      <c r="E2" s="353" t="e">
        <f>D2+1</f>
        <v>#VALUE!</v>
      </c>
      <c r="F2" s="353" t="e">
        <f aca="true" t="shared" si="0" ref="F2:BQ2">E2+1</f>
        <v>#VALUE!</v>
      </c>
      <c r="G2" s="353" t="e">
        <f t="shared" si="0"/>
        <v>#VALUE!</v>
      </c>
      <c r="H2" s="353" t="e">
        <f t="shared" si="0"/>
        <v>#VALUE!</v>
      </c>
      <c r="I2" s="353" t="e">
        <f t="shared" si="0"/>
        <v>#VALUE!</v>
      </c>
      <c r="J2" s="353" t="e">
        <f t="shared" si="0"/>
        <v>#VALUE!</v>
      </c>
      <c r="K2" s="353" t="e">
        <f t="shared" si="0"/>
        <v>#VALUE!</v>
      </c>
      <c r="L2" s="353" t="e">
        <f t="shared" si="0"/>
        <v>#VALUE!</v>
      </c>
      <c r="M2" s="353" t="e">
        <f t="shared" si="0"/>
        <v>#VALUE!</v>
      </c>
      <c r="N2" s="353" t="e">
        <f t="shared" si="0"/>
        <v>#VALUE!</v>
      </c>
      <c r="O2" s="353" t="e">
        <f t="shared" si="0"/>
        <v>#VALUE!</v>
      </c>
      <c r="P2" s="353" t="e">
        <f t="shared" si="0"/>
        <v>#VALUE!</v>
      </c>
      <c r="Q2" s="353" t="e">
        <f t="shared" si="0"/>
        <v>#VALUE!</v>
      </c>
      <c r="R2" s="353" t="e">
        <f t="shared" si="0"/>
        <v>#VALUE!</v>
      </c>
      <c r="S2" s="353" t="e">
        <f t="shared" si="0"/>
        <v>#VALUE!</v>
      </c>
      <c r="T2" s="353" t="e">
        <f t="shared" si="0"/>
        <v>#VALUE!</v>
      </c>
      <c r="U2" s="353" t="e">
        <f t="shared" si="0"/>
        <v>#VALUE!</v>
      </c>
      <c r="V2" s="353" t="e">
        <f t="shared" si="0"/>
        <v>#VALUE!</v>
      </c>
      <c r="W2" s="353" t="e">
        <f t="shared" si="0"/>
        <v>#VALUE!</v>
      </c>
      <c r="X2" s="353" t="e">
        <f t="shared" si="0"/>
        <v>#VALUE!</v>
      </c>
      <c r="Y2" s="353" t="e">
        <f t="shared" si="0"/>
        <v>#VALUE!</v>
      </c>
      <c r="Z2" s="353" t="e">
        <f t="shared" si="0"/>
        <v>#VALUE!</v>
      </c>
      <c r="AA2" s="353" t="e">
        <f t="shared" si="0"/>
        <v>#VALUE!</v>
      </c>
      <c r="AB2" s="353" t="e">
        <f t="shared" si="0"/>
        <v>#VALUE!</v>
      </c>
      <c r="AC2" s="353" t="e">
        <f t="shared" si="0"/>
        <v>#VALUE!</v>
      </c>
      <c r="AD2" s="353" t="e">
        <f t="shared" si="0"/>
        <v>#VALUE!</v>
      </c>
      <c r="AE2" s="353" t="e">
        <f t="shared" si="0"/>
        <v>#VALUE!</v>
      </c>
      <c r="AF2" s="353" t="e">
        <f t="shared" si="0"/>
        <v>#VALUE!</v>
      </c>
      <c r="AG2" s="353" t="e">
        <f t="shared" si="0"/>
        <v>#VALUE!</v>
      </c>
      <c r="AH2" s="353" t="e">
        <f t="shared" si="0"/>
        <v>#VALUE!</v>
      </c>
      <c r="AI2" s="353" t="e">
        <f t="shared" si="0"/>
        <v>#VALUE!</v>
      </c>
      <c r="AJ2" s="353" t="e">
        <f t="shared" si="0"/>
        <v>#VALUE!</v>
      </c>
      <c r="AK2" s="353" t="e">
        <f t="shared" si="0"/>
        <v>#VALUE!</v>
      </c>
      <c r="AL2" s="353" t="e">
        <f t="shared" si="0"/>
        <v>#VALUE!</v>
      </c>
      <c r="AM2" s="353" t="e">
        <f t="shared" si="0"/>
        <v>#VALUE!</v>
      </c>
      <c r="AN2" s="353" t="e">
        <f t="shared" si="0"/>
        <v>#VALUE!</v>
      </c>
      <c r="AO2" s="353" t="e">
        <f t="shared" si="0"/>
        <v>#VALUE!</v>
      </c>
      <c r="AP2" s="353" t="e">
        <f t="shared" si="0"/>
        <v>#VALUE!</v>
      </c>
      <c r="AQ2" s="353" t="e">
        <f t="shared" si="0"/>
        <v>#VALUE!</v>
      </c>
      <c r="AR2" s="353" t="e">
        <f t="shared" si="0"/>
        <v>#VALUE!</v>
      </c>
      <c r="AS2" s="353" t="e">
        <f t="shared" si="0"/>
        <v>#VALUE!</v>
      </c>
      <c r="AT2" s="353" t="e">
        <f t="shared" si="0"/>
        <v>#VALUE!</v>
      </c>
      <c r="AU2" s="353" t="e">
        <f t="shared" si="0"/>
        <v>#VALUE!</v>
      </c>
      <c r="AV2" s="353" t="e">
        <f t="shared" si="0"/>
        <v>#VALUE!</v>
      </c>
      <c r="AW2" s="353" t="e">
        <f t="shared" si="0"/>
        <v>#VALUE!</v>
      </c>
      <c r="AX2" s="353" t="e">
        <f t="shared" si="0"/>
        <v>#VALUE!</v>
      </c>
      <c r="AY2" s="353" t="e">
        <f t="shared" si="0"/>
        <v>#VALUE!</v>
      </c>
      <c r="AZ2" s="353" t="e">
        <f t="shared" si="0"/>
        <v>#VALUE!</v>
      </c>
      <c r="BA2" s="353" t="e">
        <f t="shared" si="0"/>
        <v>#VALUE!</v>
      </c>
      <c r="BB2" s="353" t="e">
        <f t="shared" si="0"/>
        <v>#VALUE!</v>
      </c>
      <c r="BC2" s="353" t="e">
        <f t="shared" si="0"/>
        <v>#VALUE!</v>
      </c>
      <c r="BD2" s="353" t="e">
        <f t="shared" si="0"/>
        <v>#VALUE!</v>
      </c>
      <c r="BE2" s="353" t="e">
        <f t="shared" si="0"/>
        <v>#VALUE!</v>
      </c>
      <c r="BF2" s="353" t="e">
        <f t="shared" si="0"/>
        <v>#VALUE!</v>
      </c>
      <c r="BG2" s="353" t="e">
        <f t="shared" si="0"/>
        <v>#VALUE!</v>
      </c>
      <c r="BH2" s="353" t="e">
        <f t="shared" si="0"/>
        <v>#VALUE!</v>
      </c>
      <c r="BI2" s="353" t="e">
        <f t="shared" si="0"/>
        <v>#VALUE!</v>
      </c>
      <c r="BJ2" s="353" t="e">
        <f t="shared" si="0"/>
        <v>#VALUE!</v>
      </c>
      <c r="BK2" s="353" t="e">
        <f t="shared" si="0"/>
        <v>#VALUE!</v>
      </c>
      <c r="BL2" s="353" t="e">
        <f t="shared" si="0"/>
        <v>#VALUE!</v>
      </c>
      <c r="BM2" s="353" t="e">
        <f t="shared" si="0"/>
        <v>#VALUE!</v>
      </c>
      <c r="BN2" s="353" t="e">
        <f t="shared" si="0"/>
        <v>#VALUE!</v>
      </c>
      <c r="BO2" s="353" t="e">
        <f t="shared" si="0"/>
        <v>#VALUE!</v>
      </c>
      <c r="BP2" s="353" t="e">
        <f t="shared" si="0"/>
        <v>#VALUE!</v>
      </c>
      <c r="BQ2" s="353" t="e">
        <f t="shared" si="0"/>
        <v>#VALUE!</v>
      </c>
      <c r="BR2" s="353" t="e">
        <f aca="true" t="shared" si="1" ref="BR2:CY2">BQ2+1</f>
        <v>#VALUE!</v>
      </c>
      <c r="BS2" s="353" t="e">
        <f t="shared" si="1"/>
        <v>#VALUE!</v>
      </c>
      <c r="BT2" s="353" t="e">
        <f t="shared" si="1"/>
        <v>#VALUE!</v>
      </c>
      <c r="BU2" s="353" t="e">
        <f t="shared" si="1"/>
        <v>#VALUE!</v>
      </c>
      <c r="BV2" s="353" t="e">
        <f t="shared" si="1"/>
        <v>#VALUE!</v>
      </c>
      <c r="BW2" s="353" t="e">
        <f t="shared" si="1"/>
        <v>#VALUE!</v>
      </c>
      <c r="BX2" s="353" t="e">
        <f t="shared" si="1"/>
        <v>#VALUE!</v>
      </c>
      <c r="BY2" s="353" t="e">
        <f t="shared" si="1"/>
        <v>#VALUE!</v>
      </c>
      <c r="BZ2" s="353" t="e">
        <f t="shared" si="1"/>
        <v>#VALUE!</v>
      </c>
      <c r="CA2" s="353" t="e">
        <f t="shared" si="1"/>
        <v>#VALUE!</v>
      </c>
      <c r="CB2" s="353" t="e">
        <f t="shared" si="1"/>
        <v>#VALUE!</v>
      </c>
      <c r="CC2" s="353" t="e">
        <f t="shared" si="1"/>
        <v>#VALUE!</v>
      </c>
      <c r="CD2" s="353" t="e">
        <f t="shared" si="1"/>
        <v>#VALUE!</v>
      </c>
      <c r="CE2" s="353" t="e">
        <f t="shared" si="1"/>
        <v>#VALUE!</v>
      </c>
      <c r="CF2" s="353" t="e">
        <f t="shared" si="1"/>
        <v>#VALUE!</v>
      </c>
      <c r="CG2" s="353" t="e">
        <f t="shared" si="1"/>
        <v>#VALUE!</v>
      </c>
      <c r="CH2" s="353" t="e">
        <f t="shared" si="1"/>
        <v>#VALUE!</v>
      </c>
      <c r="CI2" s="353" t="e">
        <f t="shared" si="1"/>
        <v>#VALUE!</v>
      </c>
      <c r="CJ2" s="353" t="e">
        <f t="shared" si="1"/>
        <v>#VALUE!</v>
      </c>
      <c r="CK2" s="353" t="e">
        <f t="shared" si="1"/>
        <v>#VALUE!</v>
      </c>
      <c r="CL2" s="353" t="e">
        <f t="shared" si="1"/>
        <v>#VALUE!</v>
      </c>
      <c r="CM2" s="353" t="e">
        <f t="shared" si="1"/>
        <v>#VALUE!</v>
      </c>
      <c r="CN2" s="353" t="e">
        <f t="shared" si="1"/>
        <v>#VALUE!</v>
      </c>
      <c r="CO2" s="353" t="e">
        <f t="shared" si="1"/>
        <v>#VALUE!</v>
      </c>
      <c r="CP2" s="353" t="e">
        <f t="shared" si="1"/>
        <v>#VALUE!</v>
      </c>
      <c r="CQ2" s="353" t="e">
        <f t="shared" si="1"/>
        <v>#VALUE!</v>
      </c>
      <c r="CR2" s="353" t="e">
        <f t="shared" si="1"/>
        <v>#VALUE!</v>
      </c>
      <c r="CS2" s="353" t="e">
        <f t="shared" si="1"/>
        <v>#VALUE!</v>
      </c>
      <c r="CT2" s="353" t="e">
        <f t="shared" si="1"/>
        <v>#VALUE!</v>
      </c>
      <c r="CU2" s="353" t="e">
        <f t="shared" si="1"/>
        <v>#VALUE!</v>
      </c>
      <c r="CV2" s="353" t="e">
        <f t="shared" si="1"/>
        <v>#VALUE!</v>
      </c>
      <c r="CW2" s="353" t="e">
        <f t="shared" si="1"/>
        <v>#VALUE!</v>
      </c>
      <c r="CX2" s="353" t="e">
        <f t="shared" si="1"/>
        <v>#VALUE!</v>
      </c>
      <c r="CY2" s="353" t="e">
        <f t="shared" si="1"/>
        <v>#VALUE!</v>
      </c>
    </row>
    <row r="3" spans="1:103" s="352" customFormat="1" ht="57" thickBot="1">
      <c r="A3" s="354" t="s">
        <v>171</v>
      </c>
      <c r="B3" s="355" t="s">
        <v>172</v>
      </c>
      <c r="C3" s="355" t="s">
        <v>173</v>
      </c>
      <c r="D3" s="356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</row>
    <row r="4" spans="1:103" s="352" customFormat="1" ht="23.25" thickBot="1">
      <c r="A4" s="358" t="s">
        <v>174</v>
      </c>
      <c r="B4" s="359"/>
      <c r="C4" s="360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6"/>
      <c r="AV4" s="356"/>
      <c r="AW4" s="356"/>
      <c r="AX4" s="356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</row>
    <row r="5" spans="1:103" s="352" customFormat="1" ht="34.5" thickBot="1">
      <c r="A5" s="358" t="s">
        <v>220</v>
      </c>
      <c r="B5" s="358"/>
      <c r="C5" s="360"/>
      <c r="D5" s="356"/>
      <c r="E5" s="357"/>
      <c r="F5" s="357"/>
      <c r="G5" s="357"/>
      <c r="H5" s="357"/>
      <c r="I5" s="357"/>
      <c r="J5" s="357"/>
      <c r="K5" s="357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</row>
    <row r="6" spans="1:103" s="352" customFormat="1" ht="23.25" thickBot="1">
      <c r="A6" s="358" t="s">
        <v>221</v>
      </c>
      <c r="B6" s="358"/>
      <c r="C6" s="360"/>
      <c r="D6" s="356"/>
      <c r="E6" s="357"/>
      <c r="F6" s="357"/>
      <c r="G6" s="357"/>
      <c r="H6" s="357"/>
      <c r="I6" s="357"/>
      <c r="J6" s="357"/>
      <c r="K6" s="357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</row>
    <row r="7" spans="1:103" s="352" customFormat="1" ht="15.75" thickBot="1">
      <c r="A7" s="359" t="s">
        <v>191</v>
      </c>
      <c r="B7" s="359"/>
      <c r="C7" s="360"/>
      <c r="D7" s="356"/>
      <c r="E7" s="357"/>
      <c r="F7" s="357"/>
      <c r="G7" s="357"/>
      <c r="H7" s="357"/>
      <c r="I7" s="357"/>
      <c r="J7" s="357"/>
      <c r="K7" s="357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</row>
    <row r="8" spans="1:103" s="352" customFormat="1" ht="15.75" thickBot="1">
      <c r="A8" s="359" t="s">
        <v>190</v>
      </c>
      <c r="B8" s="359"/>
      <c r="C8" s="360"/>
      <c r="D8" s="356"/>
      <c r="E8" s="357"/>
      <c r="F8" s="357"/>
      <c r="G8" s="357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</row>
    <row r="9" spans="1:103" s="352" customFormat="1" ht="23.25" thickBot="1">
      <c r="A9" s="358" t="s">
        <v>222</v>
      </c>
      <c r="B9" s="358"/>
      <c r="C9" s="360"/>
      <c r="D9" s="356"/>
      <c r="E9" s="357"/>
      <c r="F9" s="357"/>
      <c r="G9" s="357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</row>
    <row r="10" spans="1:103" s="352" customFormat="1" ht="34.5" thickBot="1">
      <c r="A10" s="358" t="s">
        <v>175</v>
      </c>
      <c r="B10" s="358"/>
      <c r="C10" s="360"/>
      <c r="D10" s="356"/>
      <c r="E10" s="357"/>
      <c r="F10" s="357"/>
      <c r="G10" s="357"/>
      <c r="H10" s="357"/>
      <c r="I10" s="357"/>
      <c r="J10" s="357"/>
      <c r="K10" s="357"/>
      <c r="L10" s="356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</row>
    <row r="11" s="352" customFormat="1" ht="15"/>
    <row r="12" spans="1:14" s="352" customFormat="1" ht="15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</row>
    <row r="13" spans="1:14" s="1" customFormat="1" ht="15.75">
      <c r="A13" s="593" t="s">
        <v>223</v>
      </c>
      <c r="B13" s="594"/>
      <c r="C13" s="594"/>
      <c r="D13" s="594"/>
      <c r="E13" s="362"/>
      <c r="F13" s="363"/>
      <c r="G13" s="363"/>
      <c r="H13" s="364"/>
      <c r="I13" s="365" t="str">
        <f>კრებსითი!A4</f>
        <v>damkveTi: ss "Tibisi banki"</v>
      </c>
      <c r="J13" s="364"/>
      <c r="K13" s="366"/>
      <c r="M13" s="363"/>
      <c r="N13" s="363"/>
    </row>
    <row r="14" spans="1:14" s="1" customFormat="1" ht="15.75">
      <c r="A14" s="367" t="s">
        <v>224</v>
      </c>
      <c r="B14" s="368"/>
      <c r="C14" s="369"/>
      <c r="D14" s="369"/>
      <c r="E14" s="370"/>
      <c r="F14" s="363"/>
      <c r="G14" s="363"/>
      <c r="H14" s="365"/>
      <c r="I14" s="365" t="str">
        <f>კრებსითი!A5</f>
        <v>obieqti: s.s. Tibisi bankis zestafonis axali ს/ც-ის  remonti</v>
      </c>
      <c r="J14" s="365"/>
      <c r="K14" s="366"/>
      <c r="M14" s="363"/>
      <c r="N14" s="363"/>
    </row>
    <row r="15" spans="1:14" s="1" customFormat="1" ht="15.75">
      <c r="A15" s="593" t="s">
        <v>225</v>
      </c>
      <c r="B15" s="594"/>
      <c r="C15" s="594"/>
      <c r="D15" s="594"/>
      <c r="E15" s="362"/>
      <c r="F15" s="363"/>
      <c r="G15" s="363"/>
      <c r="H15" s="365"/>
      <c r="I15" s="365">
        <f>კრებსითი!J6</f>
        <v>0</v>
      </c>
      <c r="J15" s="365"/>
      <c r="K15" s="365"/>
      <c r="M15" s="363"/>
      <c r="N15" s="363"/>
    </row>
    <row r="16" spans="1:14" s="1" customFormat="1" ht="15.75">
      <c r="A16" s="593" t="s">
        <v>226</v>
      </c>
      <c r="B16" s="594"/>
      <c r="C16" s="594"/>
      <c r="D16" s="594"/>
      <c r="E16" s="363"/>
      <c r="F16" s="363"/>
      <c r="G16" s="363"/>
      <c r="H16" s="363"/>
      <c r="I16" s="363"/>
      <c r="J16" s="371"/>
      <c r="K16" s="372"/>
      <c r="L16" s="373"/>
      <c r="M16" s="363"/>
      <c r="N16" s="363"/>
    </row>
  </sheetData>
  <sheetProtection/>
  <mergeCells count="4">
    <mergeCell ref="A16:D16"/>
    <mergeCell ref="A15:D15"/>
    <mergeCell ref="A2:C2"/>
    <mergeCell ref="A13:D13"/>
  </mergeCells>
  <conditionalFormatting sqref="D2:CY2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{ee8c006d-1e6d-498e-8cc0-5ce666cfed63}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8c006d-1e6d-498e-8cc0-5ce666cfed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D2:CY2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2019-08-12T13:15:33Z</dcterms:modified>
  <cp:category/>
  <cp:version/>
  <cp:contentType/>
  <cp:contentStatus/>
</cp:coreProperties>
</file>