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zidziguri\Desktop\Nino\Tender\2019.04.15 025-BID-19 ჟინვალის გვირაბის რეაბილიტაცია\სატენდერო დოკუმენტაცია\პროექტი\"/>
    </mc:Choice>
  </mc:AlternateContent>
  <bookViews>
    <workbookView xWindow="0" yWindow="0" windowWidth="20490" windowHeight="7050"/>
  </bookViews>
  <sheets>
    <sheet name="GEO 00+40-12+00 24+27+00 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5" i="8" l="1"/>
  <c r="G66" i="8"/>
  <c r="G63" i="8"/>
  <c r="G62" i="8"/>
  <c r="G64" i="8" l="1"/>
  <c r="G61" i="8" s="1"/>
  <c r="G36" i="8" l="1"/>
  <c r="G60" i="8" l="1"/>
  <c r="G27" i="8" l="1"/>
  <c r="G29" i="8" l="1"/>
  <c r="G32" i="8" l="1"/>
  <c r="G30" i="8" l="1"/>
  <c r="G31" i="8"/>
  <c r="G28" i="8"/>
  <c r="G26" i="8" l="1"/>
  <c r="G42" i="8"/>
  <c r="G37" i="8" l="1"/>
  <c r="G40" i="8"/>
  <c r="G38" i="8"/>
  <c r="G43" i="8"/>
  <c r="G48" i="8"/>
  <c r="G45" i="8"/>
  <c r="G46" i="8"/>
  <c r="G47" i="8"/>
  <c r="G49" i="8"/>
  <c r="G50" i="8"/>
  <c r="G39" i="8" l="1"/>
  <c r="G72" i="8"/>
  <c r="G74" i="8"/>
  <c r="G81" i="8"/>
  <c r="G80" i="8"/>
  <c r="G79" i="8"/>
  <c r="G78" i="8"/>
  <c r="G73" i="8"/>
  <c r="G70" i="8"/>
  <c r="G69" i="8"/>
  <c r="G68" i="8"/>
  <c r="G58" i="8"/>
  <c r="G57" i="8"/>
  <c r="G54" i="8"/>
  <c r="G51" i="8"/>
  <c r="G44" i="8" s="1"/>
  <c r="G41" i="8"/>
  <c r="G35" i="8"/>
  <c r="G34" i="8"/>
  <c r="G19" i="8"/>
  <c r="G14" i="8"/>
  <c r="G12" i="8"/>
  <c r="G10" i="8"/>
  <c r="G9" i="8"/>
  <c r="G8" i="8"/>
  <c r="G7" i="8"/>
  <c r="G33" i="8" l="1"/>
  <c r="G6" i="8"/>
  <c r="G53" i="8"/>
  <c r="G24" i="8"/>
  <c r="G71" i="8"/>
  <c r="G77" i="8"/>
  <c r="G59" i="8"/>
  <c r="G56" i="8" s="1"/>
  <c r="G67" i="8"/>
  <c r="G23" i="8"/>
  <c r="G76" i="8"/>
  <c r="G75" i="8" s="1"/>
  <c r="G20" i="8"/>
  <c r="G55" i="8"/>
  <c r="G22" i="8"/>
  <c r="G52" i="8" l="1"/>
  <c r="G21" i="8"/>
  <c r="G13" i="8"/>
  <c r="G15" i="8"/>
  <c r="G18" i="8"/>
  <c r="G17" i="8" s="1"/>
  <c r="G16" i="8" l="1"/>
  <c r="G11" i="8"/>
  <c r="G82" i="8" s="1"/>
  <c r="G83" i="8" s="1"/>
  <c r="G84" i="8" s="1"/>
</calcChain>
</file>

<file path=xl/sharedStrings.xml><?xml version="1.0" encoding="utf-8"?>
<sst xmlns="http://schemas.openxmlformats.org/spreadsheetml/2006/main" count="182" uniqueCount="119">
  <si>
    <t>#</t>
  </si>
  <si>
    <t>samuSaos dasaxeleba</t>
  </si>
  <si>
    <t>ganz.erT</t>
  </si>
  <si>
    <t>raodenoba</t>
  </si>
  <si>
    <t>erTeulis fasi, lari</t>
  </si>
  <si>
    <t>sul fasi, lari</t>
  </si>
  <si>
    <t>sul</t>
  </si>
  <si>
    <t>burRva filtraciis wyaros irgvliv (25-40 mm mde) da burRilis momzadeba ineqciisaTvis</t>
  </si>
  <si>
    <t>burR.</t>
  </si>
  <si>
    <t>saineqcio pakerebis mowodeba da maTi montaJi</t>
  </si>
  <si>
    <t>napralebis damuSaveba swrafSemkvreli cementiT</t>
  </si>
  <si>
    <t>g/m</t>
  </si>
  <si>
    <t>orkomponentiani poliureTanis fisis mowodeba da ineqcia</t>
  </si>
  <si>
    <t>litri</t>
  </si>
  <si>
    <t>betonis saremonto zedapiris gawmenda maRali wnevis WavliT da mowesrigeba</t>
  </si>
  <si>
    <r>
      <t>m</t>
    </r>
    <r>
      <rPr>
        <vertAlign val="superscript"/>
        <sz val="10"/>
        <color theme="1"/>
        <rFont val="AcadNusx"/>
      </rPr>
      <t>2</t>
    </r>
  </si>
  <si>
    <t xml:space="preserve">samSeneblo xsnariT (betonis jdenis sawinaaRmdego danamatiT, aluminis fqvili) dazianebuli zedapiris dafarva maqsimum 5 sm sisqiT.  </t>
  </si>
  <si>
    <t>samSeneblo xsnariT damatebiTi fenis datana (meore fena) 10 sm-mde</t>
  </si>
  <si>
    <t>samSeneblo narCenebis (betoni, qanebi da sxva) datvirTva da transportireba gvirabidan nagavsayarze</t>
  </si>
  <si>
    <r>
      <t>m</t>
    </r>
    <r>
      <rPr>
        <vertAlign val="superscript"/>
        <sz val="10"/>
        <color theme="1"/>
        <rFont val="AcadNusx"/>
      </rPr>
      <t>3</t>
    </r>
  </si>
  <si>
    <t>m</t>
  </si>
  <si>
    <t>erT.</t>
  </si>
  <si>
    <t>t</t>
  </si>
  <si>
    <t>jami</t>
  </si>
  <si>
    <t>dRg, 18%</t>
  </si>
  <si>
    <t>mobilizaciis da demobilizaciis samuSaoebi</t>
  </si>
  <si>
    <r>
      <t xml:space="preserve">kontraqtorisaTvis saWiro yvela droebiTi saTavsos mowyoba, Senaxva da demontaJi </t>
    </r>
    <r>
      <rPr>
        <sz val="10"/>
        <rFont val="AcadNusx"/>
      </rPr>
      <t>(samSeneblo samuSaoebis teqnikuri specifikacia; Tavi 1)</t>
    </r>
  </si>
  <si>
    <t>jamuri
Tanxa</t>
  </si>
  <si>
    <t>gvirabis sareabilitacio monakveTis mTel sigrZeze, wylis satumbi sistemis mowyoba, Senaxva da demontaJi (samSeneblo samuSaoebis teqnikuri specifikacia; Tavi 2.4)</t>
  </si>
  <si>
    <t xml:space="preserve">yalibebis (liTonis an xis) momzadeba Sesabamisi formis da radiusis, arsebul mosaxvaze damagreba (boltebiT an sayrdenebiT), maT Soris mili da sarqveli, yvela masala da mowyobiloba samuSaoTa ganxorcielebisaTvis </t>
  </si>
  <si>
    <t>sakontrolo burRilebis burRva xelis burRiT (1 m-mde siRrmiT)</t>
  </si>
  <si>
    <t xml:space="preserve">dazianebuli betonis mosaxvis moSoreba, droebiTi gamagrebis CaTvliT, gvirabidan gamotana da nagavsayrelze dawyoba </t>
  </si>
  <si>
    <t xml:space="preserve">gvirabis fskerze erozirebuli betonis moxsna, transportireba gvirabis gareT da gatana nagavsayarze  </t>
  </si>
  <si>
    <t>pk. 24+96 dan pk. 25+31 mde dazianebuli betonis mosaxvis aRdgena (bzari)</t>
  </si>
  <si>
    <t xml:space="preserve">dazianebuli betonis mosaxvis TaRidan moSoreba droebiTi gamagrebis CaTvliT, fskerze arsebuli betonis blokebis daSla, gvirabidan gamotana da nagavsayrelze dawyoba </t>
  </si>
  <si>
    <t xml:space="preserve">dazianebuli betonis mosaxvis moSoreba, gvirabidan gamotana da nagavsayrelze dawyoba </t>
  </si>
  <si>
    <t>arsebuli arxis gawmenda,  ferdis mowyoba da gruntis gatana nagavsayrelze 3km-mde manZilze.</t>
  </si>
  <si>
    <t xml:space="preserve">betonis mosaxvis zedapiris aRdgena jdenis sawinaaRmdego specialuri samSeneblo xsnariT 10 sm sisqemde </t>
  </si>
  <si>
    <t>3.1.1</t>
  </si>
  <si>
    <t>3.1.2</t>
  </si>
  <si>
    <t>3.1..3</t>
  </si>
  <si>
    <t>3.2.1</t>
  </si>
  <si>
    <t>3.2.2</t>
  </si>
  <si>
    <t>3.2.3</t>
  </si>
  <si>
    <t>samSeneblo narCenebis (betoni, qanebi, liToni da sxva) datvirTva da transportireba gvirabidan nagavsayarze</t>
  </si>
  <si>
    <r>
      <t>m</t>
    </r>
    <r>
      <rPr>
        <vertAlign val="superscript"/>
        <sz val="10"/>
        <rFont val="AcadNusx"/>
      </rPr>
      <t>2</t>
    </r>
  </si>
  <si>
    <r>
      <t>m</t>
    </r>
    <r>
      <rPr>
        <vertAlign val="superscript"/>
        <sz val="10"/>
        <rFont val="AcadNusx"/>
      </rPr>
      <t>3</t>
    </r>
  </si>
  <si>
    <r>
      <t xml:space="preserve">gvirabis RerZis gaswvris miwis zedapirze wylis nakadis gadagdeba (ofcia). </t>
    </r>
    <r>
      <rPr>
        <b/>
        <i/>
        <sz val="10"/>
        <rFont val="AcadNusx"/>
      </rPr>
      <t>ixileT nawili 1 teqnikuri angariSi,</t>
    </r>
    <r>
      <rPr>
        <b/>
        <i/>
        <sz val="10"/>
        <color rgb="FFFF0000"/>
        <rFont val="AcadNusx"/>
      </rPr>
      <t xml:space="preserve"> paragrafi 7.10</t>
    </r>
  </si>
  <si>
    <r>
      <t>armaturis badis montaJi (</t>
    </r>
    <r>
      <rPr>
        <sz val="10"/>
        <rFont val="Arial"/>
        <family val="2"/>
      </rPr>
      <t xml:space="preserve">A </t>
    </r>
    <r>
      <rPr>
        <sz val="10"/>
        <rFont val="AcadNusx"/>
      </rPr>
      <t>III, ganivi - 10mm, biji 100 mm; grZivi 12 mm, biji 25 mm)</t>
    </r>
  </si>
  <si>
    <r>
      <t>armaturis karkasis montaJi (</t>
    </r>
    <r>
      <rPr>
        <sz val="10"/>
        <color theme="1"/>
        <rFont val="Arial"/>
        <family val="2"/>
      </rPr>
      <t>A III,</t>
    </r>
    <r>
      <rPr>
        <sz val="10"/>
        <color theme="1"/>
        <rFont val="AcadNusx"/>
      </rPr>
      <t xml:space="preserve"> 12 mm, biji 150 mm)</t>
    </r>
  </si>
  <si>
    <r>
      <t xml:space="preserve">armaturis karkasis montaJi  </t>
    </r>
    <r>
      <rPr>
        <sz val="10"/>
        <color theme="1"/>
        <rFont val="Arial"/>
        <family val="2"/>
      </rPr>
      <t>(A III</t>
    </r>
    <r>
      <rPr>
        <sz val="10"/>
        <color theme="1"/>
        <rFont val="AcadNusx"/>
      </rPr>
      <t>, ganivi - 10mm, biji 100 mm; grZivi 12 mm, biji 25 mm)</t>
    </r>
  </si>
  <si>
    <r>
      <t>armaturis badis montaJi (</t>
    </r>
    <r>
      <rPr>
        <sz val="10"/>
        <color theme="1"/>
        <rFont val="Arial"/>
        <family val="2"/>
      </rPr>
      <t>A III</t>
    </r>
    <r>
      <rPr>
        <sz val="10"/>
        <color theme="1"/>
        <rFont val="AcadNusx"/>
      </rPr>
      <t>, ganivi - 10mm, biji 100 mm; grZivi 12 mm, biji 25 mm)</t>
    </r>
  </si>
  <si>
    <r>
      <t xml:space="preserve">armaturis karkasis montaJi </t>
    </r>
    <r>
      <rPr>
        <sz val="10"/>
        <color theme="1"/>
        <rFont val="Arial"/>
        <family val="2"/>
      </rPr>
      <t>(A</t>
    </r>
    <r>
      <rPr>
        <sz val="10"/>
        <color theme="1"/>
        <rFont val="AcadNusx"/>
      </rPr>
      <t xml:space="preserve"> III, 10, 12, 14, 22 mm)</t>
    </r>
  </si>
  <si>
    <t xml:space="preserve">Semavsebeli cementaciisaTvis sacementacio xsnaris mowodeba da ineqcia, w/c proporcia 0.5-1.0, maT Soris Soris betonis jdenis sawinaaRmdego danamati (aluminis fqvili) da pakeris dayeneba sacementacio burRilebSi (41-58 mm) </t>
  </si>
  <si>
    <r>
      <rPr>
        <sz val="10"/>
        <color theme="1"/>
        <rFont val="Arial"/>
        <family val="2"/>
      </rPr>
      <t>C</t>
    </r>
    <r>
      <rPr>
        <sz val="10"/>
        <color theme="1"/>
        <rFont val="AcadNusx"/>
      </rPr>
      <t xml:space="preserve">-35 klasis torkretis miwodeba gvirabSi, savele testireba da zedapiris </t>
    </r>
    <r>
      <rPr>
        <sz val="10"/>
        <color theme="1"/>
        <rFont val="Arial"/>
        <family val="2"/>
      </rPr>
      <t>F</t>
    </r>
    <r>
      <rPr>
        <sz val="10"/>
        <color theme="1"/>
        <rFont val="AcadNusx"/>
      </rPr>
      <t xml:space="preserve">3 tipamde mosworeba </t>
    </r>
  </si>
  <si>
    <r>
      <rPr>
        <sz val="10"/>
        <color theme="1"/>
        <rFont val="Arial"/>
        <family val="2"/>
      </rPr>
      <t>C</t>
    </r>
    <r>
      <rPr>
        <sz val="10"/>
        <color theme="1"/>
        <rFont val="AcadNusx"/>
      </rPr>
      <t>-30/37 (</t>
    </r>
    <r>
      <rPr>
        <sz val="10"/>
        <color theme="1"/>
        <rFont val="Arial"/>
        <family val="2"/>
      </rPr>
      <t>SCC</t>
    </r>
    <r>
      <rPr>
        <sz val="10"/>
        <color theme="1"/>
        <rFont val="AcadNusx"/>
      </rPr>
      <t xml:space="preserve"> ixileT nawili 2, danarTi 1) klasis betonis miwodeba gvirabSi, savele testireba, liTonis yalibebis mowyoba da gadaadgileba, da zedapiris </t>
    </r>
    <r>
      <rPr>
        <sz val="10"/>
        <color theme="1"/>
        <rFont val="Arial"/>
        <family val="2"/>
      </rPr>
      <t>F</t>
    </r>
    <r>
      <rPr>
        <sz val="10"/>
        <color theme="1"/>
        <rFont val="AcadNusx"/>
      </rPr>
      <t xml:space="preserve">3 tipamde mosworeba </t>
    </r>
  </si>
  <si>
    <r>
      <rPr>
        <sz val="10"/>
        <color theme="1"/>
        <rFont val="Arial"/>
        <family val="2"/>
      </rPr>
      <t>C-30/37</t>
    </r>
    <r>
      <rPr>
        <sz val="10"/>
        <color theme="1"/>
        <rFont val="AcadNusx"/>
      </rPr>
      <t xml:space="preserve"> (</t>
    </r>
    <r>
      <rPr>
        <sz val="10"/>
        <color theme="1"/>
        <rFont val="Arial"/>
        <family val="2"/>
      </rPr>
      <t>SCC</t>
    </r>
    <r>
      <rPr>
        <sz val="10"/>
        <color theme="1"/>
        <rFont val="AcadNusx"/>
      </rPr>
      <t xml:space="preserve"> ixileT nawili 2, danarTi 1) klasis betonis miwodeba gvirabSi Zirze rkinabetonis mowyobis da zedapiris </t>
    </r>
    <r>
      <rPr>
        <sz val="10"/>
        <color theme="1"/>
        <rFont val="Arial"/>
        <family val="2"/>
      </rPr>
      <t>F3</t>
    </r>
    <r>
      <rPr>
        <sz val="10"/>
        <color theme="1"/>
        <rFont val="AcadNusx"/>
      </rPr>
      <t xml:space="preserve"> tipamde mosworebis CaTvliT</t>
    </r>
  </si>
  <si>
    <r>
      <t xml:space="preserve">10 sm-ze meti siRrmis dazianebuli adgilebis aRdgena. </t>
    </r>
    <r>
      <rPr>
        <sz val="10"/>
        <color theme="1"/>
        <rFont val="Arial"/>
        <family val="2"/>
      </rPr>
      <t>C-35</t>
    </r>
    <r>
      <rPr>
        <sz val="10"/>
        <color theme="1"/>
        <rFont val="AcadNusx"/>
      </rPr>
      <t xml:space="preserve"> klasis torkretis miwodeba gvirabSi, savele testireba da zedapiris</t>
    </r>
    <r>
      <rPr>
        <sz val="10"/>
        <color theme="1"/>
        <rFont val="Arial"/>
        <family val="2"/>
      </rPr>
      <t xml:space="preserve"> F3</t>
    </r>
    <r>
      <rPr>
        <sz val="10"/>
        <color theme="1"/>
        <rFont val="AcadNusx"/>
      </rPr>
      <t xml:space="preserve"> tipamde mosworeba </t>
    </r>
  </si>
  <si>
    <t>4.2.1</t>
  </si>
  <si>
    <t>4.2.2</t>
  </si>
  <si>
    <t>4.2.3</t>
  </si>
  <si>
    <t>4.2.4</t>
  </si>
  <si>
    <t>4.2.5</t>
  </si>
  <si>
    <t>4.2.6</t>
  </si>
  <si>
    <t>4.2.7</t>
  </si>
  <si>
    <t>pakeris dayeneba sacementacio burRilebSi (48-60 mm)</t>
  </si>
  <si>
    <t>cementis narevisTvis cementis miwodeba</t>
  </si>
  <si>
    <r>
      <t>superplastifikatoris "</t>
    </r>
    <r>
      <rPr>
        <sz val="10"/>
        <rFont val="Arial"/>
        <family val="2"/>
      </rPr>
      <t>SIKA products</t>
    </r>
    <r>
      <rPr>
        <sz val="10"/>
        <rFont val="AcadNusx"/>
      </rPr>
      <t xml:space="preserve">" miwodeba </t>
    </r>
  </si>
  <si>
    <t>qviSis miwodeba</t>
  </si>
  <si>
    <t>Semavsebeli cementaciisTvis burRilebis burRva (4 burRili)</t>
  </si>
  <si>
    <t>sT</t>
  </si>
  <si>
    <t>4.1.1</t>
  </si>
  <si>
    <t>4.1.2</t>
  </si>
  <si>
    <t>4.1.3</t>
  </si>
  <si>
    <t>4.1.4</t>
  </si>
  <si>
    <t>4.1.5</t>
  </si>
  <si>
    <t>4.1.6</t>
  </si>
  <si>
    <t>Semavsebeli cementacia (cementis xsnariT) gvirabSi</t>
  </si>
  <si>
    <r>
      <t>meTodologiasTan dakavSirebuli xarjebi (</t>
    </r>
    <r>
      <rPr>
        <i/>
        <sz val="10"/>
        <color theme="1"/>
        <rFont val="AcadNusx"/>
      </rPr>
      <t xml:space="preserve">specteqnikis momsaxureba da gvirabSi gadaadgileba, xaraCoebis montaJi da gadaadgileba, gvirabis fskeris gawmenda (nawili 1, teqnikuri angariSi, paragrafi </t>
    </r>
    <r>
      <rPr>
        <i/>
        <sz val="10"/>
        <rFont val="AcadNusx"/>
      </rPr>
      <t>7.2</t>
    </r>
    <r>
      <rPr>
        <i/>
        <sz val="10"/>
        <color theme="1"/>
        <rFont val="AcadNusx"/>
      </rPr>
      <t>) da dazianebuli ubnebis xreSiT Sevseba, sxvadasxva damxmare mowyobilobebi, masalebi da sxva.)</t>
    </r>
  </si>
  <si>
    <r>
      <t>gvirabis Zirze erozirebuli betonis reabilitacia. (</t>
    </r>
    <r>
      <rPr>
        <b/>
        <i/>
        <sz val="10"/>
        <color theme="1"/>
        <rFont val="AcadNusx"/>
      </rPr>
      <t xml:space="preserve">nawili 1 teqnikuri angariSi, paragrafi </t>
    </r>
    <r>
      <rPr>
        <b/>
        <i/>
        <sz val="10"/>
        <rFont val="AcadNusx"/>
      </rPr>
      <t>7.5.</t>
    </r>
    <r>
      <rPr>
        <b/>
        <i/>
        <sz val="10"/>
        <color rgb="FFFF0000"/>
        <rFont val="AcadNusx"/>
      </rPr>
      <t xml:space="preserve"> </t>
    </r>
    <r>
      <rPr>
        <b/>
        <i/>
        <sz val="10"/>
        <color theme="1"/>
        <rFont val="AcadNusx"/>
      </rPr>
      <t>nawili 2 teqnikuri specifikaciebi, danarTi 1)</t>
    </r>
  </si>
  <si>
    <r>
      <rPr>
        <sz val="10"/>
        <color theme="1"/>
        <rFont val="AcadNusx"/>
      </rPr>
      <t>superplastifikatoris "</t>
    </r>
    <r>
      <rPr>
        <sz val="10"/>
        <color theme="1"/>
        <rFont val="Arial"/>
        <family val="2"/>
        <charset val="204"/>
      </rPr>
      <t>SIKA products</t>
    </r>
    <r>
      <rPr>
        <sz val="10"/>
        <color theme="1"/>
        <rFont val="AcadNusx"/>
      </rPr>
      <t xml:space="preserve">" miwodeba </t>
    </r>
  </si>
  <si>
    <t>Semavsebeli cementacia (cementis xsnariT) galereaSi</t>
  </si>
  <si>
    <t>4.2.8</t>
  </si>
  <si>
    <t>4.2.9</t>
  </si>
  <si>
    <t>4.3.1</t>
  </si>
  <si>
    <t>4.3.2</t>
  </si>
  <si>
    <t>4.3.3</t>
  </si>
  <si>
    <t>4.3.4</t>
  </si>
  <si>
    <t>4.3.5</t>
  </si>
  <si>
    <t>4.3.6</t>
  </si>
  <si>
    <t>4.3.7</t>
  </si>
  <si>
    <r>
      <t xml:space="preserve">dazianebuli zedapiris aRdgena </t>
    </r>
    <r>
      <rPr>
        <sz val="10"/>
        <color theme="1"/>
        <rFont val="Arial"/>
        <family val="2"/>
      </rPr>
      <t>C-35</t>
    </r>
    <r>
      <rPr>
        <sz val="10"/>
        <color theme="1"/>
        <rFont val="AcadNusx"/>
      </rPr>
      <t xml:space="preserve"> klasis torkretiT, gvirabSi miwodebis, savele testirebis da zedapiris </t>
    </r>
    <r>
      <rPr>
        <sz val="10"/>
        <color theme="1"/>
        <rFont val="Arial"/>
        <family val="2"/>
      </rPr>
      <t>F</t>
    </r>
    <r>
      <rPr>
        <sz val="10"/>
        <color theme="1"/>
        <rFont val="AcadNusx"/>
      </rPr>
      <t xml:space="preserve">3 tipamde mosworia CaTvliT </t>
    </r>
  </si>
  <si>
    <t xml:space="preserve">burRva 1 m siRrmemde, diametriT 41-58 mm, 2.5 m bijiT </t>
  </si>
  <si>
    <t xml:space="preserve">yalibebis (liTonis an xis) momzadeba Sesabamisi formis da radiusis, arsebul mosaxvaze damagreba (boltebiT an sayrdenebiT), maT Soris sacementacio mili da sarqveli, yvela masala da mowyobiloba samuSaoTa ganxorcielebisaTvis </t>
  </si>
  <si>
    <t>betonis mosaxvis kernis nimuSis amoReba</t>
  </si>
  <si>
    <t>betonis nimuSis erT-RerZa kumSvaze gamocda</t>
  </si>
  <si>
    <t>wylis qimiuri analizi</t>
  </si>
  <si>
    <t>geodeziuri samuSao (gvirabis piketaJis markireba da gamotovebul dadgilebSi metalis firfitebis montaJi)</t>
  </si>
  <si>
    <r>
      <t xml:space="preserve">kvleviTi samuSaoebi </t>
    </r>
    <r>
      <rPr>
        <b/>
        <i/>
        <sz val="10"/>
        <rFont val="AcadNusx"/>
      </rPr>
      <t>(nawili 1 teqnikuri angariSi, paragrafi 7.10)</t>
    </r>
  </si>
  <si>
    <r>
      <t xml:space="preserve">gvirabis betonis mosaxvis mTliani kveTis Secvla pk: 1+65dan 1+69 mde </t>
    </r>
    <r>
      <rPr>
        <b/>
        <i/>
        <sz val="10"/>
        <color theme="1"/>
        <rFont val="AcadNusx"/>
      </rPr>
      <t xml:space="preserve">(nawili 1 teqnikuri angariSi, paragrafi 7.6 nawili 2 teqnikuri specifikaciebi, paragrafi </t>
    </r>
    <r>
      <rPr>
        <b/>
        <i/>
        <sz val="10"/>
        <rFont val="AcadNusx"/>
      </rPr>
      <t>7.3)</t>
    </r>
  </si>
  <si>
    <r>
      <t xml:space="preserve">pk. 10+90 - ze Camognreuli TaRis aRdgena </t>
    </r>
    <r>
      <rPr>
        <b/>
        <i/>
        <sz val="10"/>
        <rFont val="AcadNusx"/>
      </rPr>
      <t>(nawili 1  teqnikuri angariSi, paragrafi 7.4)</t>
    </r>
  </si>
  <si>
    <r>
      <t xml:space="preserve">lokaluri cementacia wylis filtraciis SesaCereblad orkomponentiani poliureTanis fisiT (reziniT) (moicavs yvela saWiro masalas da mowodebas wylis SesaCereblad) </t>
    </r>
    <r>
      <rPr>
        <b/>
        <i/>
        <sz val="10"/>
        <color theme="1"/>
        <rFont val="AcadNusx"/>
      </rPr>
      <t>ixileT nawili 1 teqnikuri angariSi, paragrafi</t>
    </r>
    <r>
      <rPr>
        <b/>
        <i/>
        <sz val="10"/>
        <rFont val="AcadNusx"/>
      </rPr>
      <t xml:space="preserve"> 7.6</t>
    </r>
  </si>
  <si>
    <t xml:space="preserve">pakeris dayeneba sacementacio burRilebSi (41-58 mm) </t>
  </si>
  <si>
    <t>4.2.10</t>
  </si>
  <si>
    <t>gvirabis sareabilitacio monakveTis mTel sigrZeze (1200 m), samuSao ubnebis energomomaragebisa da ganaTebis sistemis mowyoba, Senaxva da demontaJi; dizelgeneratoris mowodeba da eqspluatacia ganaTebisa da eleqtromomaragebisaTvis calkeul saproeqto ubnebze (samSeneblo samuSaoebis teqnikuri specifikacia; Tavi 2.3)</t>
  </si>
  <si>
    <r>
      <t xml:space="preserve">gvirabis TaRSi da kedlebze betonis mosaxvis ukan arsebuli sicarielis Sevseba sacementacio xsnariT </t>
    </r>
    <r>
      <rPr>
        <b/>
        <i/>
        <sz val="10"/>
        <rFont val="AcadNusx"/>
      </rPr>
      <t>(nawili 1  teqnikuri angariSi, paragrafi 7.4)</t>
    </r>
  </si>
  <si>
    <r>
      <t>10 sm-ze meti siRrmis daziane</t>
    </r>
    <r>
      <rPr>
        <b/>
        <sz val="10"/>
        <rFont val="AcadNusx"/>
      </rPr>
      <t>buli adgilebis aRdgena torkretiT (</t>
    </r>
    <r>
      <rPr>
        <b/>
        <i/>
        <sz val="10"/>
        <rFont val="AcadNusx"/>
      </rPr>
      <t>teqnikuri angariSi, paragrafi 7.8)</t>
    </r>
  </si>
  <si>
    <r>
      <rPr>
        <b/>
        <sz val="10"/>
        <color theme="1"/>
        <rFont val="AcadNusx"/>
      </rPr>
      <t xml:space="preserve">betonis mosaxvis zedapiris aRdgena jdenis sawinaaRmdego specialuri samSeneblo xsnariT maqsimum 5 sm sisqis fenebiT </t>
    </r>
    <r>
      <rPr>
        <b/>
        <sz val="10"/>
        <color theme="1"/>
        <rFont val="Arial"/>
        <family val="2"/>
        <charset val="204"/>
      </rPr>
      <t xml:space="preserve">(MAPEI </t>
    </r>
    <r>
      <rPr>
        <b/>
        <sz val="10"/>
        <color theme="1"/>
        <rFont val="AcadNusx"/>
      </rPr>
      <t xml:space="preserve">an </t>
    </r>
    <r>
      <rPr>
        <b/>
        <sz val="10"/>
        <color theme="1"/>
        <rFont val="Arial"/>
        <family val="2"/>
        <charset val="204"/>
      </rPr>
      <t xml:space="preserve">SIKA </t>
    </r>
    <r>
      <rPr>
        <b/>
        <sz val="10"/>
        <color theme="1"/>
        <rFont val="AcadNusx"/>
      </rPr>
      <t xml:space="preserve">tipis, ixile teqnikuri angariSi). moicavs yvela saWiro masalis mowodebas, momzadebas da datanas adgilze </t>
    </r>
    <r>
      <rPr>
        <b/>
        <i/>
        <sz val="10"/>
        <color theme="1"/>
        <rFont val="AcadNusx"/>
      </rPr>
      <t xml:space="preserve">(nawili 1 teqnikuri angariSi, paragrafi </t>
    </r>
    <r>
      <rPr>
        <b/>
        <i/>
        <sz val="10"/>
        <rFont val="AcadNusx"/>
      </rPr>
      <t>7.7)</t>
    </r>
  </si>
  <si>
    <t>6.5.1</t>
  </si>
  <si>
    <t>6.5.2</t>
  </si>
  <si>
    <t>6.5.3</t>
  </si>
  <si>
    <t>6.5.4</t>
  </si>
  <si>
    <t>6.5.5</t>
  </si>
  <si>
    <t>gvirabis kedlis mosaxvis ukan arsebuli sicarielis (pk 26+60) Sevseba sacementacio xsnariT (nawili 1  teqnikuri angariSi, paragrafi 7.4)</t>
  </si>
  <si>
    <r>
      <t xml:space="preserve">gvirabis kedlebze da TaRSi mosaxvis ukan arsebuli sicarielis Sevseba sacementacio xsnariT </t>
    </r>
    <r>
      <rPr>
        <b/>
        <i/>
        <sz val="10"/>
        <rFont val="AcadNusx"/>
      </rPr>
      <t>(nawili 1  teqnikuri angariSi, paragrafi 7.4)</t>
    </r>
  </si>
  <si>
    <t>sistemuri cementaciis samuSaoebi qviSanarevi xsnariT, maT Soris yvela saWiro masalis da mowyobilobis mowodeba samuSaos gansaxorcieleblad</t>
  </si>
  <si>
    <t>ხარჯთაღრიცხვა</t>
  </si>
  <si>
    <t>შესრულების ვადა</t>
  </si>
  <si>
    <t>გადახდის პირობა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</si>
</sst>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  <numFmt numFmtId="167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cadNusx"/>
    </font>
    <font>
      <sz val="11"/>
      <color theme="1"/>
      <name val="AcadNusx"/>
    </font>
    <font>
      <sz val="10"/>
      <color theme="1"/>
      <name val="AcadNusx"/>
    </font>
    <font>
      <b/>
      <sz val="10"/>
      <color theme="1"/>
      <name val="AcadNusx"/>
    </font>
    <font>
      <b/>
      <sz val="10"/>
      <color theme="1"/>
      <name val="Arial"/>
      <family val="2"/>
      <charset val="204"/>
    </font>
    <font>
      <vertAlign val="superscript"/>
      <sz val="10"/>
      <color theme="1"/>
      <name val="AcadNusx"/>
    </font>
    <font>
      <sz val="10"/>
      <color theme="1"/>
      <name val="Arial"/>
      <family val="2"/>
      <charset val="204"/>
    </font>
    <font>
      <b/>
      <sz val="10"/>
      <name val="AcadNusx"/>
    </font>
    <font>
      <i/>
      <sz val="10"/>
      <color theme="1"/>
      <name val="AcadNusx"/>
    </font>
    <font>
      <sz val="11"/>
      <name val="AcadNusx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cadNusx"/>
    </font>
    <font>
      <b/>
      <i/>
      <sz val="10"/>
      <name val="AcadNusx"/>
    </font>
    <font>
      <b/>
      <i/>
      <sz val="10"/>
      <color theme="1"/>
      <name val="AcadNusx"/>
    </font>
    <font>
      <b/>
      <i/>
      <sz val="10"/>
      <color rgb="FFFF0000"/>
      <name val="AcadNusx"/>
    </font>
    <font>
      <sz val="10"/>
      <color theme="1"/>
      <name val="AcadNusx"/>
      <family val="2"/>
    </font>
    <font>
      <vertAlign val="superscript"/>
      <sz val="10"/>
      <name val="AcadNusx"/>
    </font>
    <font>
      <b/>
      <sz val="11"/>
      <color theme="1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65" fontId="5" fillId="2" borderId="3" xfId="1" applyNumberFormat="1" applyFont="1" applyFill="1" applyBorder="1" applyAlignment="1">
      <alignment horizontal="center" vertical="center"/>
    </xf>
    <xf numFmtId="43" fontId="4" fillId="0" borderId="3" xfId="1" applyNumberFormat="1" applyFont="1" applyBorder="1" applyAlignment="1">
      <alignment horizontal="center"/>
    </xf>
    <xf numFmtId="0" fontId="3" fillId="0" borderId="0" xfId="0" applyFont="1"/>
    <xf numFmtId="164" fontId="4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/>
    <xf numFmtId="164" fontId="4" fillId="0" borderId="4" xfId="0" applyNumberFormat="1" applyFont="1" applyBorder="1"/>
    <xf numFmtId="164" fontId="4" fillId="2" borderId="3" xfId="0" applyNumberFormat="1" applyFont="1" applyFill="1" applyBorder="1" applyAlignment="1">
      <alignment horizontal="center" vertical="center"/>
    </xf>
    <xf numFmtId="165" fontId="4" fillId="0" borderId="5" xfId="1" applyNumberFormat="1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6" fontId="5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/>
    <xf numFmtId="164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8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 shrinkToFit="1"/>
    </xf>
    <xf numFmtId="0" fontId="2" fillId="3" borderId="16" xfId="0" applyFont="1" applyFill="1" applyBorder="1" applyAlignment="1">
      <alignment horizontal="center" vertical="center" wrapText="1" shrinkToFit="1"/>
    </xf>
    <xf numFmtId="0" fontId="3" fillId="0" borderId="16" xfId="0" applyFont="1" applyBorder="1"/>
    <xf numFmtId="0" fontId="3" fillId="0" borderId="17" xfId="0" applyFont="1" applyBorder="1"/>
    <xf numFmtId="0" fontId="5" fillId="3" borderId="9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 shrinkToFit="1"/>
    </xf>
    <xf numFmtId="0" fontId="6" fillId="3" borderId="1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3" fillId="3" borderId="12" xfId="0" applyFont="1" applyFill="1" applyBorder="1"/>
    <xf numFmtId="0" fontId="3" fillId="3" borderId="10" xfId="0" applyFont="1" applyFill="1" applyBorder="1"/>
    <xf numFmtId="164" fontId="4" fillId="3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8" xfId="0" applyFont="1" applyFill="1" applyBorder="1" applyAlignment="1">
      <alignment horizontal="center" vertical="center" wrapText="1" shrinkToFit="1"/>
    </xf>
    <xf numFmtId="0" fontId="2" fillId="3" borderId="10" xfId="0" applyFont="1" applyFill="1" applyBorder="1" applyAlignment="1">
      <alignment horizontal="center" vertical="center" wrapText="1" shrinkToFit="1"/>
    </xf>
    <xf numFmtId="0" fontId="2" fillId="3" borderId="14" xfId="0" applyFont="1" applyFill="1" applyBorder="1" applyAlignment="1">
      <alignment horizontal="center" vertical="center" wrapText="1" shrinkToFit="1"/>
    </xf>
    <xf numFmtId="0" fontId="2" fillId="3" borderId="7" xfId="0" applyFont="1" applyFill="1" applyBorder="1" applyAlignment="1">
      <alignment horizontal="center" vertical="center" wrapText="1" shrinkToFit="1"/>
    </xf>
    <xf numFmtId="0" fontId="2" fillId="3" borderId="20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21" xfId="0" applyFont="1" applyFill="1" applyBorder="1" applyAlignment="1">
      <alignment horizontal="center" vertical="center" wrapText="1" shrinkToFit="1"/>
    </xf>
    <xf numFmtId="0" fontId="2" fillId="3" borderId="22" xfId="0" applyFont="1" applyFill="1" applyBorder="1" applyAlignment="1">
      <alignment horizontal="center" vertical="center" wrapText="1" shrinkToFit="1"/>
    </xf>
    <xf numFmtId="0" fontId="2" fillId="3" borderId="23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91"/>
  <sheetViews>
    <sheetView tabSelected="1" zoomScale="80" zoomScaleNormal="80" workbookViewId="0"/>
  </sheetViews>
  <sheetFormatPr defaultColWidth="9.140625" defaultRowHeight="15.75" x14ac:dyDescent="0.3"/>
  <cols>
    <col min="1" max="1" width="9.140625" style="6"/>
    <col min="2" max="2" width="5.7109375" style="6" customWidth="1"/>
    <col min="3" max="3" width="84.28515625" style="6" customWidth="1"/>
    <col min="4" max="4" width="9.85546875" style="6" bestFit="1" customWidth="1"/>
    <col min="5" max="5" width="10.7109375" style="6" bestFit="1" customWidth="1"/>
    <col min="6" max="6" width="12.7109375" style="6" customWidth="1"/>
    <col min="7" max="7" width="18.28515625" style="6" customWidth="1"/>
    <col min="8" max="9" width="9.140625" style="6"/>
    <col min="10" max="10" width="12.28515625" style="6" customWidth="1"/>
    <col min="11" max="16384" width="9.140625" style="6"/>
  </cols>
  <sheetData>
    <row r="3" spans="2:12" x14ac:dyDescent="0.3">
      <c r="B3" s="93" t="s">
        <v>116</v>
      </c>
      <c r="C3" s="93"/>
      <c r="D3" s="93"/>
      <c r="E3" s="93"/>
      <c r="F3" s="93"/>
      <c r="G3" s="93"/>
    </row>
    <row r="4" spans="2:12" ht="22.5" customHeight="1" x14ac:dyDescent="0.3">
      <c r="B4" s="88" t="s">
        <v>0</v>
      </c>
      <c r="C4" s="89" t="s">
        <v>1</v>
      </c>
      <c r="D4" s="90" t="s">
        <v>2</v>
      </c>
      <c r="E4" s="91" t="s">
        <v>3</v>
      </c>
      <c r="F4" s="91" t="s">
        <v>4</v>
      </c>
      <c r="G4" s="92" t="s">
        <v>5</v>
      </c>
    </row>
    <row r="5" spans="2:12" ht="16.5" thickBot="1" x14ac:dyDescent="0.35">
      <c r="B5" s="84"/>
      <c r="C5" s="85"/>
      <c r="D5" s="86"/>
      <c r="E5" s="87"/>
      <c r="F5" s="87"/>
      <c r="G5" s="83"/>
    </row>
    <row r="6" spans="2:12" x14ac:dyDescent="0.3">
      <c r="B6" s="28">
        <v>1</v>
      </c>
      <c r="C6" s="59" t="s">
        <v>25</v>
      </c>
      <c r="D6" s="52"/>
      <c r="E6" s="29"/>
      <c r="F6" s="29"/>
      <c r="G6" s="30">
        <f>SUM(G7:G10)</f>
        <v>0</v>
      </c>
    </row>
    <row r="7" spans="2:12" ht="27" x14ac:dyDescent="0.3">
      <c r="B7" s="23">
        <v>1.1000000000000001</v>
      </c>
      <c r="C7" s="60" t="s">
        <v>26</v>
      </c>
      <c r="D7" s="50" t="s">
        <v>27</v>
      </c>
      <c r="E7" s="2">
        <v>1</v>
      </c>
      <c r="F7" s="3">
        <v>0</v>
      </c>
      <c r="G7" s="35">
        <f>F7*E7</f>
        <v>0</v>
      </c>
    </row>
    <row r="8" spans="2:12" ht="65.45" customHeight="1" x14ac:dyDescent="0.3">
      <c r="B8" s="23">
        <v>1.2</v>
      </c>
      <c r="C8" s="61" t="s">
        <v>104</v>
      </c>
      <c r="D8" s="51" t="s">
        <v>27</v>
      </c>
      <c r="E8" s="2">
        <v>1</v>
      </c>
      <c r="F8" s="3">
        <v>0</v>
      </c>
      <c r="G8" s="35">
        <f>F8*E8</f>
        <v>0</v>
      </c>
    </row>
    <row r="9" spans="2:12" ht="33.6" customHeight="1" x14ac:dyDescent="0.3">
      <c r="B9" s="23">
        <v>1.3</v>
      </c>
      <c r="C9" s="60" t="s">
        <v>28</v>
      </c>
      <c r="D9" s="50" t="s">
        <v>27</v>
      </c>
      <c r="E9" s="2">
        <v>1</v>
      </c>
      <c r="F9" s="3">
        <v>0</v>
      </c>
      <c r="G9" s="35">
        <f>F9*E9</f>
        <v>0</v>
      </c>
    </row>
    <row r="10" spans="2:12" ht="54" x14ac:dyDescent="0.3">
      <c r="B10" s="23">
        <v>1.4</v>
      </c>
      <c r="C10" s="60" t="s">
        <v>78</v>
      </c>
      <c r="D10" s="50" t="s">
        <v>27</v>
      </c>
      <c r="E10" s="2">
        <v>1</v>
      </c>
      <c r="F10" s="3">
        <v>0</v>
      </c>
      <c r="G10" s="35">
        <f>F10*E10</f>
        <v>0</v>
      </c>
    </row>
    <row r="11" spans="2:12" s="1" customFormat="1" ht="56.25" customHeight="1" x14ac:dyDescent="0.25">
      <c r="B11" s="13">
        <v>2</v>
      </c>
      <c r="C11" s="62" t="s">
        <v>101</v>
      </c>
      <c r="D11" s="53"/>
      <c r="E11" s="21"/>
      <c r="F11" s="21"/>
      <c r="G11" s="31">
        <f>SUM(G12:G15)</f>
        <v>0</v>
      </c>
      <c r="J11" s="20"/>
    </row>
    <row r="12" spans="2:12" s="1" customFormat="1" ht="27" x14ac:dyDescent="0.25">
      <c r="B12" s="24">
        <v>2.1</v>
      </c>
      <c r="C12" s="61" t="s">
        <v>7</v>
      </c>
      <c r="D12" s="51" t="s">
        <v>8</v>
      </c>
      <c r="E12" s="7">
        <v>345</v>
      </c>
      <c r="F12" s="19">
        <v>0</v>
      </c>
      <c r="G12" s="11">
        <f>F12*E12</f>
        <v>0</v>
      </c>
      <c r="J12" s="20"/>
    </row>
    <row r="13" spans="2:12" s="1" customFormat="1" x14ac:dyDescent="0.25">
      <c r="B13" s="24">
        <v>2.2000000000000002</v>
      </c>
      <c r="C13" s="63" t="s">
        <v>9</v>
      </c>
      <c r="D13" s="51" t="s">
        <v>8</v>
      </c>
      <c r="E13" s="7">
        <v>345</v>
      </c>
      <c r="F13" s="19">
        <v>0</v>
      </c>
      <c r="G13" s="11">
        <f>F13*E13</f>
        <v>0</v>
      </c>
      <c r="H13" s="18"/>
      <c r="J13" s="20"/>
    </row>
    <row r="14" spans="2:12" s="1" customFormat="1" x14ac:dyDescent="0.25">
      <c r="B14" s="24">
        <v>2.2999999999999998</v>
      </c>
      <c r="C14" s="63" t="s">
        <v>10</v>
      </c>
      <c r="D14" s="51" t="s">
        <v>11</v>
      </c>
      <c r="E14" s="7">
        <v>350</v>
      </c>
      <c r="F14" s="19">
        <v>0</v>
      </c>
      <c r="G14" s="11">
        <f>F14*E14</f>
        <v>0</v>
      </c>
      <c r="H14" s="18"/>
      <c r="J14" s="20"/>
      <c r="L14" s="20"/>
    </row>
    <row r="15" spans="2:12" s="1" customFormat="1" x14ac:dyDescent="0.25">
      <c r="B15" s="24">
        <v>2.4</v>
      </c>
      <c r="C15" s="63" t="s">
        <v>12</v>
      </c>
      <c r="D15" s="51" t="s">
        <v>13</v>
      </c>
      <c r="E15" s="7">
        <v>1185</v>
      </c>
      <c r="F15" s="19">
        <v>0</v>
      </c>
      <c r="G15" s="11">
        <f>F15*E15</f>
        <v>0</v>
      </c>
    </row>
    <row r="16" spans="2:12" s="1" customFormat="1" ht="72" customHeight="1" x14ac:dyDescent="0.25">
      <c r="B16" s="14">
        <v>3</v>
      </c>
      <c r="C16" s="64" t="s">
        <v>107</v>
      </c>
      <c r="D16" s="54"/>
      <c r="E16" s="22"/>
      <c r="F16" s="22"/>
      <c r="G16" s="27">
        <f>G17+G21</f>
        <v>0</v>
      </c>
    </row>
    <row r="17" spans="2:12" s="1" customFormat="1" ht="27" x14ac:dyDescent="0.25">
      <c r="B17" s="41">
        <v>3.1</v>
      </c>
      <c r="C17" s="65" t="s">
        <v>37</v>
      </c>
      <c r="D17" s="54"/>
      <c r="E17" s="22"/>
      <c r="F17" s="22"/>
      <c r="G17" s="31">
        <f>SUM(G18:G20)</f>
        <v>0</v>
      </c>
    </row>
    <row r="18" spans="2:12" s="1" customFormat="1" x14ac:dyDescent="0.25">
      <c r="B18" s="38" t="s">
        <v>38</v>
      </c>
      <c r="C18" s="61" t="s">
        <v>14</v>
      </c>
      <c r="D18" s="51" t="s">
        <v>15</v>
      </c>
      <c r="E18" s="39">
        <v>360</v>
      </c>
      <c r="F18" s="7">
        <v>0</v>
      </c>
      <c r="G18" s="11">
        <f>F18*E18</f>
        <v>0</v>
      </c>
    </row>
    <row r="19" spans="2:12" s="1" customFormat="1" ht="27" x14ac:dyDescent="0.25">
      <c r="B19" s="24" t="s">
        <v>39</v>
      </c>
      <c r="C19" s="61" t="s">
        <v>16</v>
      </c>
      <c r="D19" s="51" t="s">
        <v>15</v>
      </c>
      <c r="E19" s="39">
        <v>326</v>
      </c>
      <c r="F19" s="7">
        <v>0</v>
      </c>
      <c r="G19" s="11">
        <f>F19*E19</f>
        <v>0</v>
      </c>
    </row>
    <row r="20" spans="2:12" s="1" customFormat="1" x14ac:dyDescent="0.25">
      <c r="B20" s="24" t="s">
        <v>40</v>
      </c>
      <c r="C20" s="66" t="s">
        <v>17</v>
      </c>
      <c r="D20" s="50" t="s">
        <v>15</v>
      </c>
      <c r="E20" s="8">
        <v>80</v>
      </c>
      <c r="F20" s="8">
        <v>0</v>
      </c>
      <c r="G20" s="11">
        <f>F20*E20</f>
        <v>0</v>
      </c>
    </row>
    <row r="21" spans="2:12" s="1" customFormat="1" ht="32.25" customHeight="1" x14ac:dyDescent="0.25">
      <c r="B21" s="14">
        <v>3.2</v>
      </c>
      <c r="C21" s="65" t="s">
        <v>106</v>
      </c>
      <c r="D21" s="55"/>
      <c r="E21" s="40"/>
      <c r="F21" s="40"/>
      <c r="G21" s="31">
        <f>SUM(G22:G24)</f>
        <v>0</v>
      </c>
    </row>
    <row r="22" spans="2:12" s="1" customFormat="1" x14ac:dyDescent="0.25">
      <c r="B22" s="24" t="s">
        <v>41</v>
      </c>
      <c r="C22" s="61" t="s">
        <v>14</v>
      </c>
      <c r="D22" s="50" t="s">
        <v>15</v>
      </c>
      <c r="E22" s="8">
        <v>55</v>
      </c>
      <c r="F22" s="8">
        <v>0</v>
      </c>
      <c r="G22" s="48">
        <f>F22*E22</f>
        <v>0</v>
      </c>
    </row>
    <row r="23" spans="2:12" s="1" customFormat="1" ht="27" x14ac:dyDescent="0.25">
      <c r="B23" s="24" t="s">
        <v>42</v>
      </c>
      <c r="C23" s="66" t="s">
        <v>57</v>
      </c>
      <c r="D23" s="51" t="s">
        <v>19</v>
      </c>
      <c r="E23" s="39">
        <v>17</v>
      </c>
      <c r="F23" s="8">
        <v>0</v>
      </c>
      <c r="G23" s="48">
        <f>F23*E23</f>
        <v>0</v>
      </c>
    </row>
    <row r="24" spans="2:12" s="1" customFormat="1" ht="27" x14ac:dyDescent="0.25">
      <c r="B24" s="24" t="s">
        <v>43</v>
      </c>
      <c r="C24" s="61" t="s">
        <v>44</v>
      </c>
      <c r="D24" s="51" t="s">
        <v>19</v>
      </c>
      <c r="E24" s="17">
        <v>6</v>
      </c>
      <c r="F24" s="7">
        <v>0</v>
      </c>
      <c r="G24" s="48">
        <f>F24*E24</f>
        <v>0</v>
      </c>
    </row>
    <row r="25" spans="2:12" s="1" customFormat="1" ht="40.5" x14ac:dyDescent="0.25">
      <c r="B25" s="14">
        <v>4</v>
      </c>
      <c r="C25" s="67" t="s">
        <v>105</v>
      </c>
      <c r="D25" s="56"/>
      <c r="E25" s="22"/>
      <c r="F25" s="22"/>
      <c r="G25" s="75"/>
      <c r="H25" s="33"/>
      <c r="I25" s="33"/>
    </row>
    <row r="26" spans="2:12" s="1" customFormat="1" ht="40.5" x14ac:dyDescent="0.25">
      <c r="B26" s="14">
        <v>4.0999999999999996</v>
      </c>
      <c r="C26" s="67" t="s">
        <v>115</v>
      </c>
      <c r="D26" s="56"/>
      <c r="E26" s="22"/>
      <c r="F26" s="22"/>
      <c r="G26" s="31">
        <f>SUM(G27:G32)</f>
        <v>0</v>
      </c>
      <c r="H26" s="33"/>
      <c r="I26" s="33"/>
    </row>
    <row r="27" spans="2:12" s="1" customFormat="1" x14ac:dyDescent="0.25">
      <c r="B27" s="24" t="s">
        <v>71</v>
      </c>
      <c r="C27" s="68" t="s">
        <v>92</v>
      </c>
      <c r="D27" s="50" t="s">
        <v>20</v>
      </c>
      <c r="E27" s="49">
        <v>480</v>
      </c>
      <c r="F27" s="8">
        <v>0</v>
      </c>
      <c r="G27" s="48">
        <f t="shared" ref="G27:G32" si="0">F27*E27</f>
        <v>0</v>
      </c>
      <c r="H27" s="33"/>
      <c r="I27" s="33"/>
    </row>
    <row r="28" spans="2:12" s="1" customFormat="1" x14ac:dyDescent="0.25">
      <c r="B28" s="24" t="s">
        <v>72</v>
      </c>
      <c r="C28" s="61" t="s">
        <v>102</v>
      </c>
      <c r="D28" s="51" t="s">
        <v>21</v>
      </c>
      <c r="E28" s="2">
        <v>48</v>
      </c>
      <c r="F28" s="8">
        <v>0</v>
      </c>
      <c r="G28" s="48">
        <f t="shared" si="0"/>
        <v>0</v>
      </c>
      <c r="H28" s="33"/>
      <c r="I28" s="33"/>
    </row>
    <row r="29" spans="2:12" s="1" customFormat="1" x14ac:dyDescent="0.25">
      <c r="B29" s="24" t="s">
        <v>73</v>
      </c>
      <c r="C29" s="61" t="s">
        <v>66</v>
      </c>
      <c r="D29" s="51" t="s">
        <v>22</v>
      </c>
      <c r="E29" s="2">
        <v>335</v>
      </c>
      <c r="F29" s="8">
        <v>0</v>
      </c>
      <c r="G29" s="48">
        <f t="shared" si="0"/>
        <v>0</v>
      </c>
      <c r="H29" s="33"/>
      <c r="I29" s="33"/>
      <c r="L29" s="81"/>
    </row>
    <row r="30" spans="2:12" s="1" customFormat="1" x14ac:dyDescent="0.25">
      <c r="B30" s="24" t="s">
        <v>74</v>
      </c>
      <c r="C30" s="70" t="s">
        <v>80</v>
      </c>
      <c r="D30" s="51" t="s">
        <v>22</v>
      </c>
      <c r="E30" s="2">
        <v>3.4</v>
      </c>
      <c r="F30" s="8">
        <v>0</v>
      </c>
      <c r="G30" s="48">
        <f t="shared" si="0"/>
        <v>0</v>
      </c>
      <c r="H30" s="33"/>
      <c r="I30" s="33"/>
      <c r="J30" s="81"/>
    </row>
    <row r="31" spans="2:12" s="1" customFormat="1" x14ac:dyDescent="0.25">
      <c r="B31" s="24" t="s">
        <v>75</v>
      </c>
      <c r="C31" s="61" t="s">
        <v>68</v>
      </c>
      <c r="D31" s="51" t="s">
        <v>22</v>
      </c>
      <c r="E31" s="2">
        <v>1100</v>
      </c>
      <c r="F31" s="8">
        <v>0</v>
      </c>
      <c r="G31" s="48">
        <f t="shared" si="0"/>
        <v>0</v>
      </c>
      <c r="H31" s="33"/>
      <c r="I31" s="33"/>
      <c r="L31" s="81"/>
    </row>
    <row r="32" spans="2:12" s="1" customFormat="1" x14ac:dyDescent="0.25">
      <c r="B32" s="24" t="s">
        <v>76</v>
      </c>
      <c r="C32" s="69" t="s">
        <v>81</v>
      </c>
      <c r="D32" s="51" t="s">
        <v>70</v>
      </c>
      <c r="E32" s="2">
        <v>580</v>
      </c>
      <c r="F32" s="8">
        <v>0</v>
      </c>
      <c r="G32" s="48">
        <f t="shared" si="0"/>
        <v>0</v>
      </c>
      <c r="H32" s="33"/>
      <c r="I32" s="33"/>
      <c r="L32" s="81"/>
    </row>
    <row r="33" spans="2:13" s="1" customFormat="1" ht="30.6" customHeight="1" x14ac:dyDescent="0.25">
      <c r="B33" s="14">
        <v>4.2</v>
      </c>
      <c r="C33" s="67" t="s">
        <v>114</v>
      </c>
      <c r="D33" s="56"/>
      <c r="E33" s="22"/>
      <c r="F33" s="22"/>
      <c r="G33" s="31">
        <f>SUM(G34:G43)</f>
        <v>0</v>
      </c>
      <c r="H33" s="33"/>
      <c r="I33" s="33"/>
    </row>
    <row r="34" spans="2:13" s="1" customFormat="1" x14ac:dyDescent="0.25">
      <c r="B34" s="24" t="s">
        <v>58</v>
      </c>
      <c r="C34" s="71" t="s">
        <v>30</v>
      </c>
      <c r="D34" s="50" t="s">
        <v>20</v>
      </c>
      <c r="E34" s="37">
        <v>200</v>
      </c>
      <c r="F34" s="37">
        <v>0</v>
      </c>
      <c r="G34" s="76">
        <f t="shared" ref="G34:G43" si="1">F34*E34</f>
        <v>0</v>
      </c>
      <c r="H34" s="33"/>
      <c r="I34" s="33"/>
    </row>
    <row r="35" spans="2:13" s="1" customFormat="1" ht="40.5" x14ac:dyDescent="0.25">
      <c r="B35" s="24" t="s">
        <v>59</v>
      </c>
      <c r="C35" s="69" t="s">
        <v>93</v>
      </c>
      <c r="D35" s="51" t="s">
        <v>45</v>
      </c>
      <c r="E35" s="26">
        <v>60</v>
      </c>
      <c r="F35" s="26">
        <v>0</v>
      </c>
      <c r="G35" s="78">
        <f t="shared" si="1"/>
        <v>0</v>
      </c>
      <c r="H35" s="33"/>
      <c r="I35" s="33"/>
    </row>
    <row r="36" spans="2:13" s="1" customFormat="1" x14ac:dyDescent="0.25">
      <c r="B36" s="24" t="s">
        <v>60</v>
      </c>
      <c r="C36" s="61" t="s">
        <v>102</v>
      </c>
      <c r="D36" s="51" t="s">
        <v>21</v>
      </c>
      <c r="E36" s="2">
        <v>18</v>
      </c>
      <c r="F36" s="8">
        <v>0</v>
      </c>
      <c r="G36" s="48">
        <f t="shared" si="1"/>
        <v>0</v>
      </c>
      <c r="H36" s="33"/>
      <c r="I36" s="33"/>
    </row>
    <row r="37" spans="2:13" s="1" customFormat="1" x14ac:dyDescent="0.25">
      <c r="B37" s="24" t="s">
        <v>61</v>
      </c>
      <c r="C37" s="71" t="s">
        <v>66</v>
      </c>
      <c r="D37" s="50" t="s">
        <v>22</v>
      </c>
      <c r="E37" s="37">
        <v>32</v>
      </c>
      <c r="F37" s="37">
        <v>0</v>
      </c>
      <c r="G37" s="76">
        <f t="shared" si="1"/>
        <v>0</v>
      </c>
      <c r="H37" s="33"/>
      <c r="I37" s="33"/>
    </row>
    <row r="38" spans="2:13" s="1" customFormat="1" x14ac:dyDescent="0.25">
      <c r="B38" s="24" t="s">
        <v>62</v>
      </c>
      <c r="C38" s="71" t="s">
        <v>67</v>
      </c>
      <c r="D38" s="50" t="s">
        <v>22</v>
      </c>
      <c r="E38" s="42">
        <v>0.35</v>
      </c>
      <c r="F38" s="37">
        <v>0</v>
      </c>
      <c r="G38" s="76">
        <f t="shared" si="1"/>
        <v>0</v>
      </c>
      <c r="H38" s="33"/>
      <c r="I38" s="33"/>
      <c r="J38" s="46"/>
      <c r="K38" s="46"/>
      <c r="L38" s="46"/>
      <c r="M38" s="46"/>
    </row>
    <row r="39" spans="2:13" s="1" customFormat="1" x14ac:dyDescent="0.25">
      <c r="B39" s="24" t="s">
        <v>63</v>
      </c>
      <c r="C39" s="71" t="s">
        <v>68</v>
      </c>
      <c r="D39" s="50" t="s">
        <v>22</v>
      </c>
      <c r="E39" s="37">
        <v>100</v>
      </c>
      <c r="F39" s="37">
        <v>0</v>
      </c>
      <c r="G39" s="76">
        <f t="shared" si="1"/>
        <v>0</v>
      </c>
      <c r="H39" s="33"/>
      <c r="I39" s="33"/>
      <c r="J39" s="46"/>
      <c r="K39" s="46"/>
      <c r="L39" s="46"/>
      <c r="M39" s="46"/>
    </row>
    <row r="40" spans="2:13" s="1" customFormat="1" x14ac:dyDescent="0.25">
      <c r="B40" s="24" t="s">
        <v>64</v>
      </c>
      <c r="C40" s="71" t="s">
        <v>77</v>
      </c>
      <c r="D40" s="50" t="s">
        <v>70</v>
      </c>
      <c r="E40" s="37">
        <v>90</v>
      </c>
      <c r="F40" s="37">
        <v>0</v>
      </c>
      <c r="G40" s="76">
        <f t="shared" si="1"/>
        <v>0</v>
      </c>
      <c r="H40" s="33"/>
      <c r="I40" s="33"/>
      <c r="J40" s="46"/>
      <c r="K40" s="46"/>
      <c r="L40" s="46"/>
      <c r="M40" s="46"/>
    </row>
    <row r="41" spans="2:13" s="1" customFormat="1" x14ac:dyDescent="0.25">
      <c r="B41" s="24" t="s">
        <v>82</v>
      </c>
      <c r="C41" s="69" t="s">
        <v>48</v>
      </c>
      <c r="D41" s="51" t="s">
        <v>22</v>
      </c>
      <c r="E41" s="42">
        <v>1.4</v>
      </c>
      <c r="F41" s="42">
        <v>0</v>
      </c>
      <c r="G41" s="76">
        <f t="shared" si="1"/>
        <v>0</v>
      </c>
      <c r="H41" s="33"/>
      <c r="I41" s="33"/>
      <c r="J41" s="46"/>
      <c r="K41" s="46"/>
      <c r="L41" s="46"/>
      <c r="M41" s="46"/>
    </row>
    <row r="42" spans="2:13" s="1" customFormat="1" ht="27" x14ac:dyDescent="0.25">
      <c r="B42" s="24" t="s">
        <v>83</v>
      </c>
      <c r="C42" s="71" t="s">
        <v>91</v>
      </c>
      <c r="D42" s="51" t="s">
        <v>19</v>
      </c>
      <c r="E42" s="37">
        <v>20</v>
      </c>
      <c r="F42" s="37">
        <v>0</v>
      </c>
      <c r="G42" s="76">
        <f t="shared" si="1"/>
        <v>0</v>
      </c>
      <c r="H42" s="33"/>
      <c r="I42" s="33"/>
      <c r="J42" s="46"/>
      <c r="K42" s="46"/>
      <c r="L42" s="46"/>
      <c r="M42" s="46"/>
    </row>
    <row r="43" spans="2:13" s="1" customFormat="1" ht="27" x14ac:dyDescent="0.25">
      <c r="B43" s="24" t="s">
        <v>103</v>
      </c>
      <c r="C43" s="69" t="s">
        <v>18</v>
      </c>
      <c r="D43" s="51" t="s">
        <v>46</v>
      </c>
      <c r="E43" s="26">
        <v>4</v>
      </c>
      <c r="F43" s="26">
        <v>0</v>
      </c>
      <c r="G43" s="76">
        <f t="shared" si="1"/>
        <v>0</v>
      </c>
      <c r="H43" s="33"/>
      <c r="I43" s="33"/>
      <c r="J43" s="46"/>
      <c r="K43" s="46"/>
      <c r="L43" s="46"/>
      <c r="M43" s="46"/>
    </row>
    <row r="44" spans="2:13" s="1" customFormat="1" ht="27" x14ac:dyDescent="0.25">
      <c r="B44" s="14">
        <v>4.3</v>
      </c>
      <c r="C44" s="67" t="s">
        <v>113</v>
      </c>
      <c r="D44" s="56"/>
      <c r="E44" s="45"/>
      <c r="F44" s="45"/>
      <c r="G44" s="31">
        <f>SUM(G45:G51)</f>
        <v>0</v>
      </c>
      <c r="H44" s="33"/>
      <c r="I44" s="33"/>
      <c r="J44" s="46"/>
      <c r="K44" s="46"/>
      <c r="L44" s="46"/>
      <c r="M44" s="46"/>
    </row>
    <row r="45" spans="2:13" s="1" customFormat="1" x14ac:dyDescent="0.25">
      <c r="B45" s="24" t="s">
        <v>84</v>
      </c>
      <c r="C45" s="71" t="s">
        <v>69</v>
      </c>
      <c r="D45" s="50" t="s">
        <v>20</v>
      </c>
      <c r="E45" s="37">
        <v>4</v>
      </c>
      <c r="F45" s="37">
        <v>0</v>
      </c>
      <c r="G45" s="76">
        <f t="shared" ref="G45:G51" si="2">F45*E45</f>
        <v>0</v>
      </c>
      <c r="H45" s="33"/>
      <c r="I45" s="33"/>
    </row>
    <row r="46" spans="2:13" s="1" customFormat="1" x14ac:dyDescent="0.25">
      <c r="B46" s="24" t="s">
        <v>85</v>
      </c>
      <c r="C46" s="71" t="s">
        <v>65</v>
      </c>
      <c r="D46" s="50" t="s">
        <v>21</v>
      </c>
      <c r="E46" s="37">
        <v>4</v>
      </c>
      <c r="F46" s="37">
        <v>0</v>
      </c>
      <c r="G46" s="76">
        <f t="shared" si="2"/>
        <v>0</v>
      </c>
      <c r="H46" s="33"/>
      <c r="I46" s="33"/>
    </row>
    <row r="47" spans="2:13" s="1" customFormat="1" x14ac:dyDescent="0.25">
      <c r="B47" s="24" t="s">
        <v>86</v>
      </c>
      <c r="C47" s="71" t="s">
        <v>66</v>
      </c>
      <c r="D47" s="50" t="s">
        <v>22</v>
      </c>
      <c r="E47" s="37">
        <v>70</v>
      </c>
      <c r="F47" s="37">
        <v>0</v>
      </c>
      <c r="G47" s="76">
        <f t="shared" si="2"/>
        <v>0</v>
      </c>
      <c r="H47" s="33"/>
      <c r="I47" s="33"/>
    </row>
    <row r="48" spans="2:13" s="1" customFormat="1" x14ac:dyDescent="0.25">
      <c r="B48" s="24" t="s">
        <v>87</v>
      </c>
      <c r="C48" s="71" t="s">
        <v>67</v>
      </c>
      <c r="D48" s="50" t="s">
        <v>22</v>
      </c>
      <c r="E48" s="37">
        <v>0.7</v>
      </c>
      <c r="F48" s="37">
        <v>0</v>
      </c>
      <c r="G48" s="76">
        <f t="shared" si="2"/>
        <v>0</v>
      </c>
      <c r="H48" s="33"/>
      <c r="I48" s="33"/>
    </row>
    <row r="49" spans="2:10" s="1" customFormat="1" x14ac:dyDescent="0.25">
      <c r="B49" s="24" t="s">
        <v>88</v>
      </c>
      <c r="C49" s="60" t="s">
        <v>68</v>
      </c>
      <c r="D49" s="50" t="s">
        <v>22</v>
      </c>
      <c r="E49" s="37">
        <v>225</v>
      </c>
      <c r="F49" s="37">
        <v>0</v>
      </c>
      <c r="G49" s="76">
        <f t="shared" si="2"/>
        <v>0</v>
      </c>
      <c r="H49" s="33"/>
      <c r="I49" s="33"/>
    </row>
    <row r="50" spans="2:10" s="1" customFormat="1" x14ac:dyDescent="0.25">
      <c r="B50" s="24" t="s">
        <v>89</v>
      </c>
      <c r="C50" s="71" t="s">
        <v>77</v>
      </c>
      <c r="D50" s="50" t="s">
        <v>70</v>
      </c>
      <c r="E50" s="37">
        <v>150</v>
      </c>
      <c r="F50" s="37">
        <v>0</v>
      </c>
      <c r="G50" s="76">
        <f t="shared" si="2"/>
        <v>0</v>
      </c>
      <c r="H50" s="33"/>
      <c r="I50" s="33"/>
    </row>
    <row r="51" spans="2:10" s="1" customFormat="1" ht="27" x14ac:dyDescent="0.25">
      <c r="B51" s="24" t="s">
        <v>90</v>
      </c>
      <c r="C51" s="69" t="s">
        <v>18</v>
      </c>
      <c r="D51" s="51" t="s">
        <v>46</v>
      </c>
      <c r="E51" s="26">
        <v>1</v>
      </c>
      <c r="F51" s="26">
        <v>0</v>
      </c>
      <c r="G51" s="76">
        <f t="shared" si="2"/>
        <v>0</v>
      </c>
      <c r="H51" s="33"/>
      <c r="I51" s="33"/>
    </row>
    <row r="52" spans="2:10" s="1" customFormat="1" ht="40.5" x14ac:dyDescent="0.25">
      <c r="B52" s="14">
        <v>5</v>
      </c>
      <c r="C52" s="65" t="s">
        <v>79</v>
      </c>
      <c r="D52" s="56"/>
      <c r="E52" s="22"/>
      <c r="F52" s="22"/>
      <c r="G52" s="31">
        <f>SUM(G53:G55)</f>
        <v>0</v>
      </c>
      <c r="H52" s="32"/>
      <c r="I52" s="32"/>
      <c r="J52" s="32"/>
    </row>
    <row r="53" spans="2:10" s="1" customFormat="1" ht="27" x14ac:dyDescent="0.25">
      <c r="B53" s="25">
        <v>5.0999999999999996</v>
      </c>
      <c r="C53" s="66" t="s">
        <v>32</v>
      </c>
      <c r="D53" s="50" t="s">
        <v>19</v>
      </c>
      <c r="E53" s="39">
        <v>32</v>
      </c>
      <c r="F53" s="39">
        <v>0</v>
      </c>
      <c r="G53" s="11">
        <f>F53*E53</f>
        <v>0</v>
      </c>
      <c r="H53" s="32"/>
      <c r="I53" s="32"/>
      <c r="J53" s="32"/>
    </row>
    <row r="54" spans="2:10" s="1" customFormat="1" x14ac:dyDescent="0.25">
      <c r="B54" s="25">
        <v>5.2</v>
      </c>
      <c r="C54" s="66" t="s">
        <v>49</v>
      </c>
      <c r="D54" s="50" t="s">
        <v>22</v>
      </c>
      <c r="E54" s="44">
        <v>0.75</v>
      </c>
      <c r="F54" s="8">
        <v>0</v>
      </c>
      <c r="G54" s="11">
        <f>F54*E54</f>
        <v>0</v>
      </c>
    </row>
    <row r="55" spans="2:10" s="1" customFormat="1" ht="30" customHeight="1" x14ac:dyDescent="0.25">
      <c r="B55" s="25">
        <v>5.3</v>
      </c>
      <c r="C55" s="66" t="s">
        <v>56</v>
      </c>
      <c r="D55" s="50" t="s">
        <v>19</v>
      </c>
      <c r="E55" s="39">
        <v>37</v>
      </c>
      <c r="F55" s="39">
        <v>0</v>
      </c>
      <c r="G55" s="11">
        <f>F55*E55</f>
        <v>0</v>
      </c>
    </row>
    <row r="56" spans="2:10" s="1" customFormat="1" ht="40.5" x14ac:dyDescent="0.25">
      <c r="B56" s="14">
        <v>6</v>
      </c>
      <c r="C56" s="65" t="s">
        <v>99</v>
      </c>
      <c r="D56" s="56"/>
      <c r="E56" s="22"/>
      <c r="F56" s="22"/>
      <c r="G56" s="31">
        <f>SUM(G57:G60)+SUM(G62:G66)</f>
        <v>0</v>
      </c>
    </row>
    <row r="57" spans="2:10" s="1" customFormat="1" ht="32.25" customHeight="1" x14ac:dyDescent="0.25">
      <c r="B57" s="25">
        <v>6.1</v>
      </c>
      <c r="C57" s="66" t="s">
        <v>31</v>
      </c>
      <c r="D57" s="50" t="s">
        <v>19</v>
      </c>
      <c r="E57" s="39">
        <v>25</v>
      </c>
      <c r="F57" s="39">
        <v>0</v>
      </c>
      <c r="G57" s="48">
        <f>F57*E57</f>
        <v>0</v>
      </c>
    </row>
    <row r="58" spans="2:10" s="1" customFormat="1" x14ac:dyDescent="0.25">
      <c r="B58" s="25">
        <v>6.2</v>
      </c>
      <c r="C58" s="66" t="s">
        <v>52</v>
      </c>
      <c r="D58" s="50" t="s">
        <v>22</v>
      </c>
      <c r="E58" s="44">
        <v>2.7</v>
      </c>
      <c r="F58" s="44">
        <v>0</v>
      </c>
      <c r="G58" s="48">
        <f>F58*E58</f>
        <v>0</v>
      </c>
    </row>
    <row r="59" spans="2:10" s="1" customFormat="1" ht="40.5" x14ac:dyDescent="0.25">
      <c r="B59" s="25">
        <v>6.3</v>
      </c>
      <c r="C59" s="66" t="s">
        <v>55</v>
      </c>
      <c r="D59" s="50" t="s">
        <v>19</v>
      </c>
      <c r="E59" s="39">
        <v>31</v>
      </c>
      <c r="F59" s="39">
        <v>0</v>
      </c>
      <c r="G59" s="48">
        <f>F59*E59</f>
        <v>0</v>
      </c>
    </row>
    <row r="60" spans="2:10" s="1" customFormat="1" ht="40.5" x14ac:dyDescent="0.25">
      <c r="B60" s="25">
        <v>6.4</v>
      </c>
      <c r="C60" s="66" t="s">
        <v>29</v>
      </c>
      <c r="D60" s="50" t="s">
        <v>19</v>
      </c>
      <c r="E60" s="8">
        <v>8</v>
      </c>
      <c r="F60" s="39">
        <v>0</v>
      </c>
      <c r="G60" s="48">
        <f>F60*E60</f>
        <v>0</v>
      </c>
    </row>
    <row r="61" spans="2:10" s="1" customFormat="1" ht="49.15" customHeight="1" x14ac:dyDescent="0.25">
      <c r="B61" s="79">
        <v>6.5</v>
      </c>
      <c r="C61" s="80" t="s">
        <v>53</v>
      </c>
      <c r="D61" s="50"/>
      <c r="E61" s="8"/>
      <c r="F61" s="39"/>
      <c r="G61" s="82">
        <f>SUM(G62:G66)</f>
        <v>0</v>
      </c>
    </row>
    <row r="62" spans="2:10" s="1" customFormat="1" x14ac:dyDescent="0.25">
      <c r="B62" s="25" t="s">
        <v>108</v>
      </c>
      <c r="C62" s="71" t="s">
        <v>65</v>
      </c>
      <c r="D62" s="50" t="s">
        <v>21</v>
      </c>
      <c r="E62" s="8">
        <v>2</v>
      </c>
      <c r="F62" s="39">
        <v>0</v>
      </c>
      <c r="G62" s="48">
        <f>E62*F62</f>
        <v>0</v>
      </c>
    </row>
    <row r="63" spans="2:10" s="1" customFormat="1" x14ac:dyDescent="0.25">
      <c r="B63" s="25" t="s">
        <v>109</v>
      </c>
      <c r="C63" s="71" t="s">
        <v>66</v>
      </c>
      <c r="D63" s="50" t="s">
        <v>22</v>
      </c>
      <c r="E63" s="8">
        <v>0.8</v>
      </c>
      <c r="F63" s="39">
        <v>0</v>
      </c>
      <c r="G63" s="48">
        <f t="shared" ref="G63:G66" si="3">E63*F63</f>
        <v>0</v>
      </c>
    </row>
    <row r="64" spans="2:10" s="1" customFormat="1" x14ac:dyDescent="0.25">
      <c r="B64" s="25" t="s">
        <v>110</v>
      </c>
      <c r="C64" s="71" t="s">
        <v>67</v>
      </c>
      <c r="D64" s="50" t="s">
        <v>22</v>
      </c>
      <c r="E64" s="43">
        <v>8.0000000000000002E-3</v>
      </c>
      <c r="F64" s="39">
        <v>0</v>
      </c>
      <c r="G64" s="48">
        <f t="shared" si="3"/>
        <v>0</v>
      </c>
    </row>
    <row r="65" spans="2:8" s="1" customFormat="1" x14ac:dyDescent="0.25">
      <c r="B65" s="25" t="s">
        <v>111</v>
      </c>
      <c r="C65" s="60" t="s">
        <v>68</v>
      </c>
      <c r="D65" s="50" t="s">
        <v>22</v>
      </c>
      <c r="E65" s="8">
        <v>1.6</v>
      </c>
      <c r="F65" s="39">
        <v>0</v>
      </c>
      <c r="G65" s="48">
        <f t="shared" si="3"/>
        <v>0</v>
      </c>
    </row>
    <row r="66" spans="2:8" s="1" customFormat="1" x14ac:dyDescent="0.25">
      <c r="B66" s="25" t="s">
        <v>112</v>
      </c>
      <c r="C66" s="71" t="s">
        <v>77</v>
      </c>
      <c r="D66" s="50" t="s">
        <v>70</v>
      </c>
      <c r="E66" s="8">
        <v>2</v>
      </c>
      <c r="F66" s="39">
        <v>0</v>
      </c>
      <c r="G66" s="48">
        <f t="shared" si="3"/>
        <v>0</v>
      </c>
    </row>
    <row r="67" spans="2:8" s="1" customFormat="1" ht="27.75" customHeight="1" x14ac:dyDescent="0.25">
      <c r="B67" s="14">
        <v>7</v>
      </c>
      <c r="C67" s="67" t="s">
        <v>100</v>
      </c>
      <c r="D67" s="56"/>
      <c r="E67" s="36"/>
      <c r="F67" s="36"/>
      <c r="G67" s="31">
        <f>SUM(G68:G70)</f>
        <v>0</v>
      </c>
    </row>
    <row r="68" spans="2:8" s="1" customFormat="1" ht="46.15" customHeight="1" x14ac:dyDescent="0.3">
      <c r="B68" s="25">
        <v>7.1</v>
      </c>
      <c r="C68" s="61" t="s">
        <v>34</v>
      </c>
      <c r="D68" s="51" t="s">
        <v>19</v>
      </c>
      <c r="E68" s="7">
        <v>5</v>
      </c>
      <c r="F68" s="7">
        <v>0</v>
      </c>
      <c r="G68" s="11">
        <f>F68*E68</f>
        <v>0</v>
      </c>
      <c r="H68" s="6"/>
    </row>
    <row r="69" spans="2:8" s="1" customFormat="1" ht="15" customHeight="1" x14ac:dyDescent="0.25">
      <c r="B69" s="25">
        <v>7.2</v>
      </c>
      <c r="C69" s="61" t="s">
        <v>50</v>
      </c>
      <c r="D69" s="51" t="s">
        <v>22</v>
      </c>
      <c r="E69" s="44">
        <v>0.45</v>
      </c>
      <c r="F69" s="43">
        <v>0</v>
      </c>
      <c r="G69" s="11">
        <f>F69*E69</f>
        <v>0</v>
      </c>
    </row>
    <row r="70" spans="2:8" s="1" customFormat="1" ht="27" x14ac:dyDescent="0.25">
      <c r="B70" s="25">
        <v>7.3</v>
      </c>
      <c r="C70" s="72" t="s">
        <v>54</v>
      </c>
      <c r="D70" s="51" t="s">
        <v>19</v>
      </c>
      <c r="E70" s="7">
        <v>6</v>
      </c>
      <c r="F70" s="7">
        <v>0</v>
      </c>
      <c r="G70" s="11">
        <f>F70*E70</f>
        <v>0</v>
      </c>
    </row>
    <row r="71" spans="2:8" s="1" customFormat="1" x14ac:dyDescent="0.25">
      <c r="B71" s="14">
        <v>8</v>
      </c>
      <c r="C71" s="67" t="s">
        <v>33</v>
      </c>
      <c r="D71" s="56"/>
      <c r="E71" s="36"/>
      <c r="F71" s="36"/>
      <c r="G71" s="31">
        <f>SUM(G72:G74)</f>
        <v>0</v>
      </c>
    </row>
    <row r="72" spans="2:8" s="1" customFormat="1" ht="21" customHeight="1" x14ac:dyDescent="0.25">
      <c r="B72" s="24">
        <v>8.1</v>
      </c>
      <c r="C72" s="61" t="s">
        <v>35</v>
      </c>
      <c r="D72" s="51" t="s">
        <v>19</v>
      </c>
      <c r="E72" s="7">
        <v>6</v>
      </c>
      <c r="F72" s="7">
        <v>0</v>
      </c>
      <c r="G72" s="11">
        <f>F72*E72</f>
        <v>0</v>
      </c>
    </row>
    <row r="73" spans="2:8" s="1" customFormat="1" x14ac:dyDescent="0.25">
      <c r="B73" s="24">
        <v>8.1999999999999993</v>
      </c>
      <c r="C73" s="61" t="s">
        <v>51</v>
      </c>
      <c r="D73" s="51" t="s">
        <v>22</v>
      </c>
      <c r="E73" s="7">
        <v>0.2</v>
      </c>
      <c r="F73" s="7">
        <v>0</v>
      </c>
      <c r="G73" s="11">
        <f>F73*E73</f>
        <v>0</v>
      </c>
    </row>
    <row r="74" spans="2:8" s="1" customFormat="1" ht="27" x14ac:dyDescent="0.25">
      <c r="B74" s="24">
        <v>8.3000000000000007</v>
      </c>
      <c r="C74" s="72" t="s">
        <v>54</v>
      </c>
      <c r="D74" s="51" t="s">
        <v>19</v>
      </c>
      <c r="E74" s="34">
        <v>7</v>
      </c>
      <c r="F74" s="34">
        <v>0</v>
      </c>
      <c r="G74" s="11">
        <f>F74*E74</f>
        <v>0</v>
      </c>
    </row>
    <row r="75" spans="2:8" s="1" customFormat="1" ht="36.75" hidden="1" customHeight="1" x14ac:dyDescent="0.25">
      <c r="B75" s="14">
        <v>9</v>
      </c>
      <c r="C75" s="67" t="s">
        <v>47</v>
      </c>
      <c r="D75" s="56"/>
      <c r="E75" s="22"/>
      <c r="F75" s="22"/>
      <c r="G75" s="31">
        <f>SUM(G76)</f>
        <v>0</v>
      </c>
    </row>
    <row r="76" spans="2:8" s="1" customFormat="1" ht="28.5" hidden="1" customHeight="1" x14ac:dyDescent="0.25">
      <c r="B76" s="25">
        <v>9.1</v>
      </c>
      <c r="C76" s="61" t="s">
        <v>36</v>
      </c>
      <c r="D76" s="51" t="s">
        <v>19</v>
      </c>
      <c r="E76" s="17">
        <v>400</v>
      </c>
      <c r="F76" s="17"/>
      <c r="G76" s="77">
        <f>F76*E76</f>
        <v>0</v>
      </c>
    </row>
    <row r="77" spans="2:8" s="1" customFormat="1" x14ac:dyDescent="0.25">
      <c r="B77" s="14">
        <v>9</v>
      </c>
      <c r="C77" s="67" t="s">
        <v>98</v>
      </c>
      <c r="D77" s="56"/>
      <c r="E77" s="22"/>
      <c r="F77" s="22"/>
      <c r="G77" s="31">
        <f>SUM(G78:G81)</f>
        <v>0</v>
      </c>
    </row>
    <row r="78" spans="2:8" s="1" customFormat="1" x14ac:dyDescent="0.25">
      <c r="B78" s="24">
        <v>9.1</v>
      </c>
      <c r="C78" s="69" t="s">
        <v>94</v>
      </c>
      <c r="D78" s="51" t="s">
        <v>21</v>
      </c>
      <c r="E78" s="7">
        <v>40</v>
      </c>
      <c r="F78" s="7">
        <v>0</v>
      </c>
      <c r="G78" s="11">
        <f>F78*E78</f>
        <v>0</v>
      </c>
    </row>
    <row r="79" spans="2:8" s="1" customFormat="1" x14ac:dyDescent="0.25">
      <c r="B79" s="25">
        <v>9.1999999999999993</v>
      </c>
      <c r="C79" s="71" t="s">
        <v>95</v>
      </c>
      <c r="D79" s="50" t="s">
        <v>21</v>
      </c>
      <c r="E79" s="8">
        <v>40</v>
      </c>
      <c r="F79" s="8">
        <v>0</v>
      </c>
      <c r="G79" s="11">
        <f>F79*E79</f>
        <v>0</v>
      </c>
    </row>
    <row r="80" spans="2:8" s="1" customFormat="1" x14ac:dyDescent="0.25">
      <c r="B80" s="24">
        <v>9.3000000000000007</v>
      </c>
      <c r="C80" s="71" t="s">
        <v>96</v>
      </c>
      <c r="D80" s="50" t="s">
        <v>21</v>
      </c>
      <c r="E80" s="8">
        <v>5</v>
      </c>
      <c r="F80" s="8">
        <v>0</v>
      </c>
      <c r="G80" s="11">
        <f>F80*E80</f>
        <v>0</v>
      </c>
    </row>
    <row r="81" spans="2:7" s="1" customFormat="1" ht="27" x14ac:dyDescent="0.25">
      <c r="B81" s="25">
        <v>9.4</v>
      </c>
      <c r="C81" s="71" t="s">
        <v>97</v>
      </c>
      <c r="D81" s="51" t="s">
        <v>23</v>
      </c>
      <c r="E81" s="7">
        <v>1</v>
      </c>
      <c r="F81" s="7">
        <v>0</v>
      </c>
      <c r="G81" s="11">
        <f>F81*E81</f>
        <v>0</v>
      </c>
    </row>
    <row r="82" spans="2:7" s="1" customFormat="1" x14ac:dyDescent="0.25">
      <c r="B82" s="15">
        <v>10</v>
      </c>
      <c r="C82" s="67" t="s">
        <v>23</v>
      </c>
      <c r="D82" s="51"/>
      <c r="E82" s="7"/>
      <c r="F82" s="7"/>
      <c r="G82" s="4">
        <f>G77+G71+G67+G56+G52+G44+G33+G26+G16+G11+G6</f>
        <v>0</v>
      </c>
    </row>
    <row r="83" spans="2:7" x14ac:dyDescent="0.3">
      <c r="B83" s="15">
        <v>11</v>
      </c>
      <c r="C83" s="73" t="s">
        <v>24</v>
      </c>
      <c r="D83" s="57"/>
      <c r="E83" s="9"/>
      <c r="F83" s="9"/>
      <c r="G83" s="5">
        <f>G82*18%</f>
        <v>0</v>
      </c>
    </row>
    <row r="84" spans="2:7" ht="16.5" thickBot="1" x14ac:dyDescent="0.35">
      <c r="B84" s="16">
        <v>12</v>
      </c>
      <c r="C84" s="74" t="s">
        <v>6</v>
      </c>
      <c r="D84" s="58"/>
      <c r="E84" s="10"/>
      <c r="F84" s="10"/>
      <c r="G84" s="12">
        <f>SUM(G82:G83)</f>
        <v>0</v>
      </c>
    </row>
    <row r="86" spans="2:7" x14ac:dyDescent="0.3">
      <c r="B86" s="94" t="s">
        <v>117</v>
      </c>
      <c r="C86" s="94"/>
      <c r="D86" s="93"/>
      <c r="E86" s="93"/>
      <c r="F86" s="93"/>
      <c r="G86" s="93"/>
    </row>
    <row r="87" spans="2:7" x14ac:dyDescent="0.3">
      <c r="B87" s="94" t="s">
        <v>118</v>
      </c>
      <c r="C87" s="94"/>
      <c r="D87" s="93"/>
      <c r="E87" s="93"/>
      <c r="F87" s="93"/>
      <c r="G87" s="93"/>
    </row>
    <row r="91" spans="2:7" x14ac:dyDescent="0.3">
      <c r="G91" s="47"/>
    </row>
  </sheetData>
  <mergeCells count="11">
    <mergeCell ref="B3:G3"/>
    <mergeCell ref="B86:C86"/>
    <mergeCell ref="B87:C87"/>
    <mergeCell ref="D86:G86"/>
    <mergeCell ref="D87:G87"/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42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ax_EN" ma:contentTypeID="0x010100D4225F0E91C94D4EBEDCE4ADA06D71A2000EA90FE326D4C548A8FE715FC5F66B8F" ma:contentTypeVersion="0" ma:contentTypeDescription="" ma:contentTypeScope="" ma:versionID="866ed68f35ada02960ca517459a3a40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5d97e11ba1e2af349d6d76ca694a2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2BB734-D5EE-47D8-8E99-ACF7D9E77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738D01-4253-4E4D-AAA2-2AB649140E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71089D-8A0B-40C5-97F5-465C240AE1A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 00+40-12+00 24+27+00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Nino Dzidziguri</cp:lastModifiedBy>
  <cp:lastPrinted>2019-03-13T13:12:18Z</cp:lastPrinted>
  <dcterms:created xsi:type="dcterms:W3CDTF">2018-01-17T10:50:00Z</dcterms:created>
  <dcterms:modified xsi:type="dcterms:W3CDTF">2019-04-15T06:46:58Z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0x010100D4225F0E91C94D4EBEDCE4ADA06D71A2000EA90FE326D4C548A8FE715FC5F66B8F</vt:lpwstr>
  </property>
</Properties>
</file>