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SUser-3\Desktop\"/>
    </mc:Choice>
  </mc:AlternateContent>
  <bookViews>
    <workbookView xWindow="0" yWindow="0" windowWidth="20490" windowHeight="7755" tabRatio="808"/>
  </bookViews>
  <sheets>
    <sheet name="TOTAL" sheetId="1" r:id="rId1"/>
    <sheet name="1. ელექტროობა" sheetId="64" r:id="rId2"/>
    <sheet name="2. ვენტილაცია" sheetId="65" r:id="rId3"/>
    <sheet name="3. გათბობა-გაგრილება" sheetId="66" r:id="rId4"/>
    <sheet name="4. კანალიზაცია" sheetId="67" r:id="rId5"/>
    <sheet name="5. სახანძრო უსაფრთხოება" sheetId="68" r:id="rId6"/>
    <sheet name="6. სუსტი დენები" sheetId="69" r:id="rId7"/>
    <sheet name="7. დამატებითი სამუშაო" sheetId="70" r:id="rId8"/>
  </sheets>
  <externalReferences>
    <externalReference r:id="rId9"/>
    <externalReference r:id="rId10"/>
  </externalReferences>
  <definedNames>
    <definedName name="euro" localSheetId="1">#REF!</definedName>
    <definedName name="euro" localSheetId="2">#REF!</definedName>
    <definedName name="euro" localSheetId="3">#REF!</definedName>
    <definedName name="euro" localSheetId="4">#REF!</definedName>
    <definedName name="euro" localSheetId="5">#REF!</definedName>
    <definedName name="euro" localSheetId="6">#REF!</definedName>
    <definedName name="euro" localSheetId="7">#REF!</definedName>
    <definedName name="euro">#REF!</definedName>
    <definedName name="euro1" localSheetId="6">#REF!</definedName>
    <definedName name="euro1" localSheetId="7">#REF!</definedName>
    <definedName name="euro1">#REF!</definedName>
    <definedName name="kurz" localSheetId="1">#REF!</definedName>
    <definedName name="kurz" localSheetId="2">#REF!</definedName>
    <definedName name="kurz" localSheetId="3">#REF!</definedName>
    <definedName name="kurz" localSheetId="4">#REF!</definedName>
    <definedName name="kurz" localSheetId="5">#REF!</definedName>
    <definedName name="kurz" localSheetId="6">#REF!</definedName>
    <definedName name="kurz" localSheetId="7">#REF!</definedName>
    <definedName name="kurz">#REF!</definedName>
    <definedName name="kurz1" localSheetId="6">#REF!</definedName>
    <definedName name="kurz1" localSheetId="7">#REF!</definedName>
    <definedName name="kurz1">#REF!</definedName>
    <definedName name="material" localSheetId="1">[1]Rekapitulace!$H$13</definedName>
    <definedName name="material" localSheetId="6">[1]Rekapitulace!$H$13</definedName>
    <definedName name="material" localSheetId="7">[1]Rekapitulace!$H$13</definedName>
    <definedName name="material">[2]Rekapitulace!$H$13</definedName>
    <definedName name="materials">[2]Rekapitulace!$H$13</definedName>
    <definedName name="montaz" localSheetId="1">[1]Rekapitulace!$G$13</definedName>
    <definedName name="montaz" localSheetId="6">[1]Rekapitulace!$G$13</definedName>
    <definedName name="montaz" localSheetId="7">[1]Rekapitulace!$G$13</definedName>
    <definedName name="montaz">[2]Rekapitulace!$G$13</definedName>
    <definedName name="montazs">[2]Rekapitulace!$G$13</definedName>
    <definedName name="_xlnm.Print_Area" localSheetId="1">'1. ელექტროობა'!$A$1:$Q$157</definedName>
    <definedName name="_xlnm.Print_Area" localSheetId="2">'2. ვენტილაცია'!$A$1:$O$6</definedName>
    <definedName name="_xlnm.Print_Area" localSheetId="3">'3. გათბობა-გაგრილება'!$A$1:$O$6</definedName>
    <definedName name="_xlnm.Print_Area" localSheetId="4">'4. კანალიზაცია'!$A$1:$O$6</definedName>
    <definedName name="_xlnm.Print_Area" localSheetId="5">'5. სახანძრო უსაფრთხოება'!$A$1:$O$6</definedName>
    <definedName name="_xlnm.Print_Area" localSheetId="6">'6. სუსტი დენები'!$A$1:$Q$48</definedName>
    <definedName name="_xlnm.Print_Area" localSheetId="7">'7. დამატებითი სამუშაო'!$A$1:$Q$47</definedName>
  </definedNames>
  <calcPr calcId="162913"/>
</workbook>
</file>

<file path=xl/calcChain.xml><?xml version="1.0" encoding="utf-8"?>
<calcChain xmlns="http://schemas.openxmlformats.org/spreadsheetml/2006/main">
  <c r="H15" i="69" l="1"/>
  <c r="H16" i="69"/>
  <c r="H17" i="69"/>
  <c r="H18" i="69"/>
  <c r="H19" i="69"/>
  <c r="H20" i="69"/>
  <c r="H21" i="69"/>
  <c r="H22" i="69"/>
  <c r="H23" i="69"/>
  <c r="H24" i="69"/>
  <c r="H25" i="69"/>
  <c r="H26" i="69"/>
  <c r="H27" i="69"/>
  <c r="H28" i="69"/>
  <c r="H29" i="69"/>
  <c r="H30" i="69"/>
  <c r="H31" i="69"/>
  <c r="H32" i="69"/>
  <c r="H33" i="69"/>
  <c r="H34" i="69"/>
  <c r="H35" i="69"/>
  <c r="H36" i="69"/>
  <c r="H37" i="69"/>
  <c r="H38" i="69"/>
  <c r="H39" i="69"/>
  <c r="H40" i="69"/>
  <c r="H41" i="69"/>
  <c r="H42" i="69"/>
  <c r="H43" i="69"/>
  <c r="H44" i="69"/>
  <c r="H45" i="69"/>
  <c r="H46" i="69"/>
  <c r="H47" i="69"/>
  <c r="H48" i="69"/>
  <c r="H14" i="69"/>
  <c r="H14" i="68"/>
  <c r="H15" i="68"/>
  <c r="H16" i="68"/>
  <c r="H17" i="68"/>
  <c r="H18" i="68"/>
  <c r="H19" i="68"/>
  <c r="H20" i="68"/>
  <c r="H21" i="68"/>
  <c r="H22" i="68"/>
  <c r="H23" i="68"/>
  <c r="H24" i="68"/>
  <c r="H25" i="68"/>
  <c r="H26" i="68"/>
  <c r="H27" i="68"/>
  <c r="H28" i="68"/>
  <c r="H29" i="68"/>
  <c r="H30" i="68"/>
  <c r="H31" i="68"/>
  <c r="H32" i="68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H125" i="68"/>
  <c r="H126" i="68"/>
  <c r="H127" i="68"/>
  <c r="H128" i="68"/>
  <c r="H129" i="68"/>
  <c r="H130" i="68"/>
  <c r="H131" i="68"/>
  <c r="H132" i="68"/>
  <c r="H133" i="68"/>
  <c r="H134" i="68"/>
  <c r="H135" i="68"/>
  <c r="H136" i="68"/>
  <c r="H137" i="68"/>
  <c r="H138" i="68"/>
  <c r="H139" i="68"/>
  <c r="H140" i="68"/>
  <c r="H141" i="68"/>
  <c r="H142" i="68"/>
  <c r="H143" i="68"/>
  <c r="H144" i="68"/>
  <c r="H145" i="68"/>
  <c r="H146" i="68"/>
  <c r="H147" i="68"/>
  <c r="H13" i="68"/>
  <c r="H14" i="67"/>
  <c r="H15" i="67"/>
  <c r="H16" i="67"/>
  <c r="H17" i="67"/>
  <c r="H18" i="67"/>
  <c r="H19" i="67"/>
  <c r="H20" i="67"/>
  <c r="H21" i="67"/>
  <c r="H22" i="67"/>
  <c r="H23" i="67"/>
  <c r="H24" i="67"/>
  <c r="H25" i="67"/>
  <c r="H26" i="67"/>
  <c r="H27" i="67"/>
  <c r="H28" i="67"/>
  <c r="H29" i="67"/>
  <c r="H30" i="67"/>
  <c r="H31" i="67"/>
  <c r="H32" i="67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3" i="67"/>
  <c r="H76" i="66"/>
  <c r="H14" i="66"/>
  <c r="H15" i="66"/>
  <c r="H16" i="66"/>
  <c r="H17" i="66"/>
  <c r="H18" i="66"/>
  <c r="H19" i="66"/>
  <c r="H20" i="66"/>
  <c r="H21" i="66"/>
  <c r="H22" i="66"/>
  <c r="H23" i="66"/>
  <c r="H24" i="66"/>
  <c r="H25" i="66"/>
  <c r="H26" i="66"/>
  <c r="H27" i="66"/>
  <c r="H28" i="66"/>
  <c r="H29" i="66"/>
  <c r="H30" i="66"/>
  <c r="H31" i="66"/>
  <c r="H32" i="66"/>
  <c r="H33" i="66"/>
  <c r="H34" i="66"/>
  <c r="H35" i="66"/>
  <c r="H36" i="66"/>
  <c r="H37" i="66"/>
  <c r="H38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13" i="66"/>
  <c r="H15" i="65"/>
  <c r="H16" i="65"/>
  <c r="H17" i="65"/>
  <c r="H18" i="65"/>
  <c r="H19" i="65"/>
  <c r="H20" i="65"/>
  <c r="H21" i="65"/>
  <c r="H22" i="65"/>
  <c r="H23" i="65"/>
  <c r="H24" i="65"/>
  <c r="H25" i="65"/>
  <c r="H26" i="65"/>
  <c r="H27" i="65"/>
  <c r="H28" i="65"/>
  <c r="H29" i="65"/>
  <c r="H30" i="65"/>
  <c r="H31" i="65"/>
  <c r="H32" i="65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4" i="65"/>
  <c r="H14" i="64" l="1"/>
  <c r="H15" i="64"/>
  <c r="H16" i="64"/>
  <c r="H17" i="64"/>
  <c r="H18" i="64"/>
  <c r="H19" i="64"/>
  <c r="H20" i="64"/>
  <c r="H21" i="64"/>
  <c r="H22" i="64"/>
  <c r="H23" i="64"/>
  <c r="H24" i="64"/>
  <c r="H25" i="64"/>
  <c r="H26" i="64"/>
  <c r="H27" i="64"/>
  <c r="H28" i="64"/>
  <c r="H29" i="64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4" i="64"/>
  <c r="H95" i="64"/>
  <c r="H96" i="64"/>
  <c r="H97" i="64"/>
  <c r="H98" i="64"/>
  <c r="H99" i="64"/>
  <c r="H100" i="64"/>
  <c r="H101" i="64"/>
  <c r="H102" i="64"/>
  <c r="H103" i="64"/>
  <c r="H104" i="64"/>
  <c r="H105" i="64"/>
  <c r="H106" i="64"/>
  <c r="H107" i="64"/>
  <c r="H108" i="64"/>
  <c r="H109" i="64"/>
  <c r="H110" i="64"/>
  <c r="H111" i="64"/>
  <c r="H112" i="64"/>
  <c r="H113" i="64"/>
  <c r="H114" i="64"/>
  <c r="H115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139" i="64"/>
  <c r="H140" i="64"/>
  <c r="H141" i="64"/>
  <c r="H142" i="64"/>
  <c r="H143" i="64"/>
  <c r="H144" i="64"/>
  <c r="H145" i="64"/>
  <c r="H146" i="64"/>
  <c r="H147" i="64"/>
  <c r="H148" i="64"/>
  <c r="H149" i="64"/>
  <c r="H150" i="64"/>
  <c r="H151" i="64"/>
  <c r="H152" i="64"/>
  <c r="H153" i="64"/>
  <c r="H154" i="64"/>
  <c r="H155" i="64"/>
  <c r="H156" i="64"/>
  <c r="H157" i="64"/>
  <c r="H158" i="64"/>
  <c r="H159" i="64"/>
  <c r="H160" i="64"/>
  <c r="H161" i="64"/>
  <c r="H162" i="64"/>
  <c r="H163" i="64"/>
  <c r="H164" i="64"/>
  <c r="H165" i="64"/>
  <c r="H166" i="64"/>
  <c r="H167" i="64"/>
  <c r="H168" i="64"/>
  <c r="H169" i="64"/>
  <c r="H170" i="64"/>
  <c r="H171" i="64"/>
  <c r="H172" i="64"/>
  <c r="H173" i="64"/>
  <c r="H174" i="64"/>
  <c r="H175" i="64"/>
  <c r="H176" i="64"/>
  <c r="H177" i="64"/>
  <c r="H178" i="64"/>
  <c r="H179" i="64"/>
  <c r="H180" i="64"/>
  <c r="H181" i="64"/>
  <c r="H182" i="64"/>
  <c r="H183" i="64"/>
  <c r="H184" i="64"/>
  <c r="H185" i="64"/>
  <c r="H186" i="64"/>
  <c r="H187" i="64"/>
  <c r="H188" i="64"/>
  <c r="H189" i="64"/>
  <c r="H190" i="64"/>
  <c r="H191" i="64"/>
  <c r="H192" i="64"/>
  <c r="H193" i="64"/>
  <c r="H194" i="64"/>
  <c r="H195" i="64"/>
  <c r="H196" i="64"/>
  <c r="H197" i="64"/>
  <c r="H198" i="64"/>
  <c r="H199" i="64"/>
  <c r="H200" i="64"/>
  <c r="H201" i="64"/>
  <c r="H202" i="64"/>
  <c r="H203" i="64"/>
  <c r="H204" i="64"/>
  <c r="H205" i="64"/>
  <c r="H206" i="64"/>
  <c r="H207" i="64"/>
  <c r="H208" i="64"/>
  <c r="H209" i="64"/>
  <c r="H210" i="64"/>
  <c r="H211" i="64"/>
  <c r="H212" i="64"/>
  <c r="H213" i="64"/>
  <c r="H214" i="64"/>
  <c r="H215" i="64"/>
  <c r="H216" i="64"/>
  <c r="H217" i="64"/>
  <c r="H218" i="64"/>
  <c r="H219" i="64"/>
  <c r="H220" i="64"/>
  <c r="H221" i="64"/>
  <c r="H222" i="64"/>
  <c r="H223" i="64"/>
  <c r="H224" i="64"/>
  <c r="H225" i="64"/>
  <c r="H226" i="64"/>
  <c r="H227" i="64"/>
  <c r="H228" i="64"/>
  <c r="H229" i="64"/>
  <c r="H230" i="64"/>
  <c r="H231" i="64"/>
  <c r="H232" i="64"/>
  <c r="H233" i="64"/>
  <c r="H234" i="64"/>
  <c r="H235" i="64"/>
  <c r="H236" i="64"/>
  <c r="H237" i="64"/>
  <c r="H238" i="64"/>
  <c r="H239" i="64"/>
  <c r="H240" i="64"/>
  <c r="H241" i="64"/>
  <c r="H242" i="64"/>
  <c r="H243" i="64"/>
  <c r="H244" i="64"/>
  <c r="H245" i="64"/>
  <c r="H246" i="64"/>
  <c r="H247" i="64"/>
  <c r="H248" i="64"/>
  <c r="H249" i="64"/>
  <c r="H250" i="64"/>
  <c r="H251" i="64"/>
  <c r="H252" i="64"/>
  <c r="H253" i="64"/>
  <c r="H254" i="64"/>
  <c r="H255" i="64"/>
  <c r="H256" i="64"/>
  <c r="H257" i="64"/>
  <c r="H258" i="64"/>
  <c r="H259" i="64"/>
  <c r="H260" i="64"/>
  <c r="H261" i="64"/>
  <c r="H262" i="64"/>
  <c r="H263" i="64"/>
  <c r="H264" i="64"/>
  <c r="H265" i="64"/>
  <c r="H266" i="64"/>
  <c r="H267" i="64"/>
  <c r="H268" i="64"/>
  <c r="H269" i="64"/>
  <c r="H270" i="64"/>
  <c r="H271" i="64"/>
  <c r="H272" i="64"/>
  <c r="H273" i="64"/>
  <c r="H274" i="64"/>
  <c r="H275" i="64"/>
  <c r="H276" i="64"/>
  <c r="H277" i="64"/>
  <c r="H278" i="64"/>
  <c r="H279" i="64"/>
  <c r="H280" i="64"/>
  <c r="H281" i="64"/>
  <c r="H282" i="64"/>
  <c r="H283" i="64"/>
  <c r="H284" i="64"/>
  <c r="H285" i="64"/>
  <c r="H286" i="64"/>
  <c r="H287" i="64"/>
  <c r="H288" i="64"/>
  <c r="H289" i="64"/>
  <c r="H290" i="64"/>
  <c r="H291" i="64"/>
  <c r="H292" i="64"/>
  <c r="H13" i="64"/>
  <c r="G95" i="67" l="1"/>
  <c r="G96" i="67"/>
  <c r="G97" i="67"/>
  <c r="G98" i="67"/>
  <c r="G99" i="67"/>
  <c r="G100" i="67"/>
  <c r="G101" i="67"/>
  <c r="G102" i="67"/>
  <c r="G103" i="67"/>
  <c r="G81" i="67"/>
  <c r="G82" i="67"/>
  <c r="G83" i="67"/>
  <c r="A82" i="65" l="1"/>
  <c r="A83" i="65" s="1"/>
  <c r="A84" i="65" s="1"/>
  <c r="A85" i="65" s="1"/>
  <c r="A86" i="65" s="1"/>
  <c r="A87" i="65" s="1"/>
  <c r="A88" i="65" s="1"/>
  <c r="A89" i="65" s="1"/>
  <c r="A90" i="65" s="1"/>
  <c r="A91" i="65" s="1"/>
  <c r="A92" i="65" s="1"/>
  <c r="A93" i="65" s="1"/>
  <c r="A94" i="65" s="1"/>
  <c r="A95" i="65" s="1"/>
  <c r="A96" i="65" s="1"/>
  <c r="A97" i="65" s="1"/>
  <c r="A98" i="65" s="1"/>
  <c r="A99" i="65" s="1"/>
  <c r="A100" i="65" s="1"/>
  <c r="A101" i="65" s="1"/>
  <c r="A102" i="65" s="1"/>
  <c r="A103" i="65" s="1"/>
  <c r="A104" i="65" s="1"/>
  <c r="A105" i="65" s="1"/>
  <c r="A106" i="65" s="1"/>
  <c r="A107" i="65" s="1"/>
  <c r="A108" i="65" s="1"/>
  <c r="A109" i="65" s="1"/>
  <c r="A110" i="65" s="1"/>
  <c r="A111" i="65" s="1"/>
  <c r="A112" i="65" s="1"/>
  <c r="A113" i="65" s="1"/>
  <c r="A114" i="65" s="1"/>
  <c r="A115" i="65" s="1"/>
  <c r="A116" i="65" s="1"/>
  <c r="A117" i="65" s="1"/>
  <c r="A118" i="65" s="1"/>
  <c r="A119" i="65" s="1"/>
  <c r="G27" i="67" l="1"/>
  <c r="C27" i="1" l="1"/>
  <c r="J4" i="64" l="1"/>
  <c r="A15" i="69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14" i="67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14" i="66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56" i="66" s="1"/>
  <c r="A57" i="66" s="1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69" i="66" s="1"/>
  <c r="A70" i="66" s="1"/>
  <c r="A71" i="66" s="1"/>
  <c r="A72" i="66" s="1"/>
  <c r="A14" i="64"/>
  <c r="A26" i="69" l="1"/>
  <c r="A27" i="69" s="1"/>
  <c r="A28" i="69" s="1"/>
  <c r="A29" i="69" s="1"/>
  <c r="A31" i="69" s="1"/>
  <c r="A32" i="69" s="1"/>
  <c r="A15" i="64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A38" i="64" s="1"/>
  <c r="A39" i="64" s="1"/>
  <c r="A40" i="64" s="1"/>
  <c r="A41" i="64" s="1"/>
  <c r="A42" i="64" s="1"/>
  <c r="A43" i="64" s="1"/>
  <c r="A44" i="64" s="1"/>
  <c r="A45" i="64" s="1"/>
  <c r="A46" i="64" s="1"/>
  <c r="A47" i="64" s="1"/>
  <c r="A48" i="64" s="1"/>
  <c r="A49" i="64" s="1"/>
  <c r="A50" i="64" s="1"/>
  <c r="A51" i="64" s="1"/>
  <c r="A52" i="64" s="1"/>
  <c r="A53" i="64" s="1"/>
  <c r="A54" i="64" s="1"/>
  <c r="A55" i="64" s="1"/>
  <c r="A56" i="64" s="1"/>
  <c r="A57" i="64" s="1"/>
  <c r="A58" i="64" s="1"/>
  <c r="A59" i="64" s="1"/>
  <c r="A60" i="64" s="1"/>
  <c r="A61" i="64" s="1"/>
  <c r="A62" i="64" s="1"/>
  <c r="A63" i="64" s="1"/>
  <c r="A64" i="64" s="1"/>
  <c r="A65" i="64" s="1"/>
  <c r="A67" i="64" s="1"/>
  <c r="A68" i="64" s="1"/>
  <c r="A69" i="64" s="1"/>
  <c r="A70" i="64" s="1"/>
  <c r="A72" i="64" s="1"/>
  <c r="A73" i="64" s="1"/>
  <c r="A74" i="64" s="1"/>
  <c r="A76" i="64" s="1"/>
  <c r="A77" i="64" s="1"/>
  <c r="A78" i="64" s="1"/>
  <c r="A79" i="64" s="1"/>
  <c r="A80" i="64" s="1"/>
  <c r="A81" i="64" s="1"/>
  <c r="A83" i="64" s="1"/>
  <c r="A84" i="64" s="1"/>
  <c r="A85" i="64" s="1"/>
  <c r="A86" i="64" s="1"/>
  <c r="A87" i="64" s="1"/>
  <c r="A88" i="64" s="1"/>
  <c r="A89" i="64" s="1"/>
  <c r="A91" i="64" s="1"/>
  <c r="A92" i="64" s="1"/>
  <c r="A93" i="64" s="1"/>
  <c r="A94" i="64" s="1"/>
  <c r="A95" i="64" s="1"/>
  <c r="A96" i="64" s="1"/>
  <c r="A97" i="64" s="1"/>
  <c r="A98" i="64" s="1"/>
  <c r="A100" i="64" s="1"/>
  <c r="A101" i="64" s="1"/>
  <c r="A102" i="64" s="1"/>
  <c r="A104" i="64" s="1"/>
  <c r="A105" i="64" s="1"/>
  <c r="A106" i="64" s="1"/>
  <c r="A108" i="64" s="1"/>
  <c r="A109" i="64" s="1"/>
  <c r="A110" i="64" s="1"/>
  <c r="A111" i="64" s="1"/>
  <c r="A112" i="64" s="1"/>
  <c r="A113" i="64" s="1"/>
  <c r="A114" i="64" s="1"/>
  <c r="A115" i="64" s="1"/>
  <c r="A117" i="64" s="1"/>
  <c r="A118" i="64" s="1"/>
  <c r="A119" i="64" s="1"/>
  <c r="A120" i="64" s="1"/>
  <c r="A121" i="64" s="1"/>
  <c r="A123" i="64" s="1"/>
  <c r="A124" i="64" s="1"/>
  <c r="A125" i="64" s="1"/>
  <c r="A127" i="64" s="1"/>
  <c r="A128" i="64" s="1"/>
  <c r="A129" i="64" s="1"/>
  <c r="A131" i="64" s="1"/>
  <c r="A132" i="64" s="1"/>
  <c r="A133" i="64" s="1"/>
  <c r="A134" i="64" s="1"/>
  <c r="A135" i="64" s="1"/>
  <c r="A136" i="64" s="1"/>
  <c r="A138" i="64" s="1"/>
  <c r="A139" i="64" s="1"/>
  <c r="A140" i="64" s="1"/>
  <c r="A141" i="64" s="1"/>
  <c r="A142" i="64" s="1"/>
  <c r="A143" i="64" s="1"/>
  <c r="A144" i="64" s="1"/>
  <c r="A146" i="64" s="1"/>
  <c r="A147" i="64" s="1"/>
  <c r="A148" i="64" s="1"/>
  <c r="A149" i="64" s="1"/>
  <c r="A150" i="64" s="1"/>
  <c r="A152" i="64" s="1"/>
  <c r="A153" i="64" s="1"/>
  <c r="A154" i="64" s="1"/>
  <c r="A155" i="64" s="1"/>
  <c r="A156" i="64" s="1"/>
  <c r="A157" i="64" s="1"/>
  <c r="A159" i="64" s="1"/>
  <c r="A160" i="64" s="1"/>
  <c r="A161" i="64" s="1"/>
  <c r="A162" i="64" s="1"/>
  <c r="A163" i="64" s="1"/>
  <c r="A165" i="64" s="1"/>
  <c r="A166" i="64" s="1"/>
  <c r="A167" i="64" s="1"/>
  <c r="A168" i="64" s="1"/>
  <c r="A169" i="64" s="1"/>
  <c r="A170" i="64" s="1"/>
  <c r="A172" i="64" s="1"/>
  <c r="A173" i="64" s="1"/>
  <c r="A174" i="64" s="1"/>
  <c r="A175" i="64" s="1"/>
  <c r="A177" i="64" s="1"/>
  <c r="A178" i="64" s="1"/>
  <c r="A179" i="64" s="1"/>
  <c r="A180" i="64" s="1"/>
  <c r="A181" i="64" s="1"/>
  <c r="A182" i="64" s="1"/>
  <c r="A184" i="64" s="1"/>
  <c r="A185" i="64" s="1"/>
  <c r="A187" i="64" s="1"/>
  <c r="A188" i="64" s="1"/>
  <c r="A189" i="64" s="1"/>
  <c r="A190" i="64" s="1"/>
  <c r="A191" i="64" s="1"/>
  <c r="A192" i="64" s="1"/>
  <c r="A194" i="64" s="1"/>
  <c r="A195" i="64" s="1"/>
  <c r="A196" i="64" s="1"/>
  <c r="A197" i="64" s="1"/>
  <c r="A198" i="64" s="1"/>
  <c r="A199" i="64" s="1"/>
  <c r="A201" i="64" s="1"/>
  <c r="A202" i="64" s="1"/>
  <c r="A203" i="64" s="1"/>
  <c r="A204" i="64" s="1"/>
  <c r="A205" i="64" s="1"/>
  <c r="A207" i="64" s="1"/>
  <c r="A208" i="64" s="1"/>
  <c r="A209" i="64" s="1"/>
  <c r="A210" i="64" s="1"/>
  <c r="A212" i="64" s="1"/>
  <c r="A213" i="64" s="1"/>
  <c r="A214" i="64" s="1"/>
  <c r="A215" i="64" s="1"/>
  <c r="A216" i="64" s="1"/>
  <c r="A218" i="64" s="1"/>
  <c r="A219" i="64" s="1"/>
  <c r="A220" i="64" s="1"/>
  <c r="A221" i="64" s="1"/>
  <c r="A223" i="64" s="1"/>
  <c r="A224" i="64" s="1"/>
  <c r="A225" i="64" s="1"/>
  <c r="A226" i="64" s="1"/>
  <c r="A227" i="64" s="1"/>
  <c r="A228" i="64" s="1"/>
  <c r="A230" i="64" s="1"/>
  <c r="A231" i="64" s="1"/>
  <c r="A232" i="64" s="1"/>
  <c r="A233" i="64" s="1"/>
  <c r="A235" i="64" s="1"/>
  <c r="A236" i="64" s="1"/>
  <c r="A237" i="64" s="1"/>
  <c r="A238" i="64" s="1"/>
  <c r="A240" i="64" s="1"/>
  <c r="A241" i="64" s="1"/>
  <c r="A242" i="64" s="1"/>
  <c r="A244" i="64" s="1"/>
  <c r="A245" i="64" s="1"/>
  <c r="A246" i="64" s="1"/>
  <c r="A247" i="64" s="1"/>
  <c r="A248" i="64" s="1"/>
  <c r="A249" i="64" s="1"/>
  <c r="A251" i="64" s="1"/>
  <c r="A252" i="64" s="1"/>
  <c r="A253" i="64" s="1"/>
  <c r="A254" i="64" s="1"/>
  <c r="A255" i="64" s="1"/>
  <c r="A256" i="64" s="1"/>
  <c r="A257" i="64" s="1"/>
  <c r="A259" i="64" s="1"/>
  <c r="A260" i="64" s="1"/>
  <c r="A261" i="64" s="1"/>
  <c r="A263" i="64" s="1"/>
  <c r="A264" i="64" s="1"/>
  <c r="A265" i="64" s="1"/>
  <c r="A267" i="64" s="1"/>
  <c r="A268" i="64" s="1"/>
  <c r="A269" i="64" s="1"/>
  <c r="A271" i="64" s="1"/>
  <c r="A272" i="64" s="1"/>
  <c r="A273" i="64" s="1"/>
  <c r="A275" i="64" s="1"/>
  <c r="A276" i="64" s="1"/>
  <c r="A277" i="64" s="1"/>
  <c r="A278" i="64" s="1"/>
  <c r="A279" i="64" s="1"/>
  <c r="A280" i="64" s="1"/>
  <c r="A281" i="64" s="1"/>
  <c r="A282" i="64" s="1"/>
  <c r="A283" i="64" s="1"/>
  <c r="A284" i="64" s="1"/>
  <c r="A285" i="64" s="1"/>
  <c r="A286" i="64" s="1"/>
  <c r="A287" i="64" s="1"/>
  <c r="A288" i="64" s="1"/>
  <c r="A289" i="64" s="1"/>
  <c r="A290" i="64" s="1"/>
  <c r="A291" i="64" s="1"/>
  <c r="A292" i="64" s="1"/>
  <c r="I231" i="64"/>
  <c r="I31" i="64"/>
  <c r="J4" i="65"/>
  <c r="I27" i="65" s="1"/>
  <c r="I69" i="64"/>
  <c r="I47" i="64"/>
  <c r="I290" i="64"/>
  <c r="I27" i="64"/>
  <c r="I192" i="64"/>
  <c r="I15" i="64"/>
  <c r="I115" i="64"/>
  <c r="I35" i="64"/>
  <c r="I19" i="64"/>
  <c r="I173" i="64"/>
  <c r="I96" i="64"/>
  <c r="I23" i="64"/>
  <c r="I43" i="64"/>
  <c r="I51" i="64"/>
  <c r="I135" i="64"/>
  <c r="I212" i="64"/>
  <c r="I39" i="64"/>
  <c r="I78" i="64"/>
  <c r="I154" i="64"/>
  <c r="A73" i="66"/>
  <c r="A74" i="66"/>
  <c r="A75" i="66" s="1"/>
  <c r="A76" i="66" s="1"/>
  <c r="I34" i="65"/>
  <c r="G66" i="65"/>
  <c r="G74" i="65"/>
  <c r="I14" i="64"/>
  <c r="I18" i="64"/>
  <c r="I22" i="64"/>
  <c r="I26" i="64"/>
  <c r="I30" i="64"/>
  <c r="I34" i="64"/>
  <c r="I38" i="64"/>
  <c r="I42" i="64"/>
  <c r="I46" i="64"/>
  <c r="I50" i="64"/>
  <c r="I68" i="64"/>
  <c r="I73" i="64"/>
  <c r="I92" i="64"/>
  <c r="I111" i="64"/>
  <c r="I131" i="64"/>
  <c r="I149" i="64"/>
  <c r="I168" i="64"/>
  <c r="I188" i="64"/>
  <c r="I207" i="64"/>
  <c r="I226" i="64"/>
  <c r="I246" i="64"/>
  <c r="G103" i="65"/>
  <c r="I13" i="64"/>
  <c r="I17" i="64"/>
  <c r="I21" i="64"/>
  <c r="I25" i="64"/>
  <c r="I29" i="64"/>
  <c r="I33" i="64"/>
  <c r="I37" i="64"/>
  <c r="I41" i="64"/>
  <c r="I45" i="64"/>
  <c r="I49" i="64"/>
  <c r="I67" i="64"/>
  <c r="I72" i="64"/>
  <c r="I87" i="64"/>
  <c r="I106" i="64"/>
  <c r="I125" i="64"/>
  <c r="I144" i="64"/>
  <c r="I163" i="64"/>
  <c r="I182" i="64"/>
  <c r="I202" i="64"/>
  <c r="I221" i="64"/>
  <c r="I241" i="64"/>
  <c r="I249" i="64"/>
  <c r="I105" i="65"/>
  <c r="I291" i="64"/>
  <c r="I279" i="64"/>
  <c r="I275" i="64"/>
  <c r="I269" i="64"/>
  <c r="I264" i="64"/>
  <c r="I259" i="64"/>
  <c r="I254" i="64"/>
  <c r="I292" i="64"/>
  <c r="I288" i="64"/>
  <c r="I287" i="64"/>
  <c r="I286" i="64"/>
  <c r="I285" i="64"/>
  <c r="I284" i="64"/>
  <c r="I283" i="64"/>
  <c r="I282" i="64"/>
  <c r="I281" i="64"/>
  <c r="I280" i="64"/>
  <c r="I276" i="64"/>
  <c r="I271" i="64"/>
  <c r="I265" i="64"/>
  <c r="I260" i="64"/>
  <c r="I255" i="64"/>
  <c r="I251" i="64"/>
  <c r="I289" i="64"/>
  <c r="I277" i="64"/>
  <c r="I272" i="64"/>
  <c r="I267" i="64"/>
  <c r="I261" i="64"/>
  <c r="I256" i="64"/>
  <c r="I252" i="64"/>
  <c r="I268" i="64"/>
  <c r="I247" i="64"/>
  <c r="I242" i="64"/>
  <c r="I237" i="64"/>
  <c r="I232" i="64"/>
  <c r="I227" i="64"/>
  <c r="I223" i="64"/>
  <c r="I218" i="64"/>
  <c r="I213" i="64"/>
  <c r="I208" i="64"/>
  <c r="I203" i="64"/>
  <c r="I198" i="64"/>
  <c r="I194" i="64"/>
  <c r="I189" i="64"/>
  <c r="I184" i="64"/>
  <c r="I179" i="64"/>
  <c r="I174" i="64"/>
  <c r="I169" i="64"/>
  <c r="I165" i="64"/>
  <c r="I160" i="64"/>
  <c r="I155" i="64"/>
  <c r="I150" i="64"/>
  <c r="I146" i="64"/>
  <c r="I141" i="64"/>
  <c r="I136" i="64"/>
  <c r="I132" i="64"/>
  <c r="I127" i="64"/>
  <c r="I121" i="64"/>
  <c r="I117" i="64"/>
  <c r="I112" i="64"/>
  <c r="I108" i="64"/>
  <c r="I102" i="64"/>
  <c r="I97" i="64"/>
  <c r="I93" i="64"/>
  <c r="I88" i="64"/>
  <c r="I84" i="64"/>
  <c r="I79" i="64"/>
  <c r="I74" i="64"/>
  <c r="I273" i="64"/>
  <c r="I253" i="64"/>
  <c r="I248" i="64"/>
  <c r="I244" i="64"/>
  <c r="I238" i="64"/>
  <c r="I233" i="64"/>
  <c r="I228" i="64"/>
  <c r="I224" i="64"/>
  <c r="I219" i="64"/>
  <c r="I214" i="64"/>
  <c r="I209" i="64"/>
  <c r="I204" i="64"/>
  <c r="I199" i="64"/>
  <c r="I195" i="64"/>
  <c r="I190" i="64"/>
  <c r="I185" i="64"/>
  <c r="I180" i="64"/>
  <c r="I175" i="64"/>
  <c r="I170" i="64"/>
  <c r="I166" i="64"/>
  <c r="I161" i="64"/>
  <c r="I156" i="64"/>
  <c r="I152" i="64"/>
  <c r="I147" i="64"/>
  <c r="I142" i="64"/>
  <c r="I138" i="64"/>
  <c r="I133" i="64"/>
  <c r="I128" i="64"/>
  <c r="I123" i="64"/>
  <c r="I118" i="64"/>
  <c r="I113" i="64"/>
  <c r="I109" i="64"/>
  <c r="I104" i="64"/>
  <c r="I98" i="64"/>
  <c r="I94" i="64"/>
  <c r="I89" i="64"/>
  <c r="I85" i="64"/>
  <c r="I80" i="64"/>
  <c r="I76" i="64"/>
  <c r="I278" i="64"/>
  <c r="I257" i="64"/>
  <c r="I245" i="64"/>
  <c r="I240" i="64"/>
  <c r="I235" i="64"/>
  <c r="I230" i="64"/>
  <c r="I225" i="64"/>
  <c r="I220" i="64"/>
  <c r="I215" i="64"/>
  <c r="I210" i="64"/>
  <c r="I205" i="64"/>
  <c r="I201" i="64"/>
  <c r="I196" i="64"/>
  <c r="I191" i="64"/>
  <c r="I187" i="64"/>
  <c r="I181" i="64"/>
  <c r="I177" i="64"/>
  <c r="I172" i="64"/>
  <c r="I167" i="64"/>
  <c r="I162" i="64"/>
  <c r="I157" i="64"/>
  <c r="I153" i="64"/>
  <c r="I148" i="64"/>
  <c r="I143" i="64"/>
  <c r="I139" i="64"/>
  <c r="I134" i="64"/>
  <c r="I129" i="64"/>
  <c r="I124" i="64"/>
  <c r="I119" i="64"/>
  <c r="I114" i="64"/>
  <c r="I110" i="64"/>
  <c r="I105" i="64"/>
  <c r="I100" i="64"/>
  <c r="I95" i="64"/>
  <c r="I91" i="64"/>
  <c r="I86" i="64"/>
  <c r="I81" i="64"/>
  <c r="I77" i="64"/>
  <c r="I16" i="64"/>
  <c r="I20" i="64"/>
  <c r="I24" i="64"/>
  <c r="I28" i="64"/>
  <c r="I32" i="64"/>
  <c r="I36" i="64"/>
  <c r="I40" i="64"/>
  <c r="I44" i="64"/>
  <c r="I48" i="64"/>
  <c r="I52" i="64"/>
  <c r="I53" i="64"/>
  <c r="I54" i="64"/>
  <c r="I55" i="64"/>
  <c r="I56" i="64"/>
  <c r="I57" i="64"/>
  <c r="I58" i="64"/>
  <c r="I59" i="64"/>
  <c r="I60" i="64"/>
  <c r="I61" i="64"/>
  <c r="I62" i="64"/>
  <c r="I63" i="64"/>
  <c r="I64" i="64"/>
  <c r="I65" i="64"/>
  <c r="I70" i="64"/>
  <c r="I83" i="64"/>
  <c r="I101" i="64"/>
  <c r="I120" i="64"/>
  <c r="I140" i="64"/>
  <c r="I159" i="64"/>
  <c r="I178" i="64"/>
  <c r="I197" i="64"/>
  <c r="I216" i="64"/>
  <c r="I236" i="64"/>
  <c r="I263" i="64"/>
  <c r="I89" i="65"/>
  <c r="A31" i="67"/>
  <c r="A32" i="67"/>
  <c r="A33" i="69" l="1"/>
  <c r="A35" i="69" s="1"/>
  <c r="A37" i="69" s="1"/>
  <c r="A38" i="69" s="1"/>
  <c r="A39" i="69" s="1"/>
  <c r="A40" i="69" s="1"/>
  <c r="A41" i="69" s="1"/>
  <c r="A42" i="69" s="1"/>
  <c r="A43" i="69" s="1"/>
  <c r="A44" i="69" s="1"/>
  <c r="A45" i="69" s="1"/>
  <c r="A46" i="69" s="1"/>
  <c r="A47" i="69" s="1"/>
  <c r="A48" i="69" s="1"/>
  <c r="G70" i="65"/>
  <c r="I64" i="65"/>
  <c r="G62" i="65"/>
  <c r="G78" i="65"/>
  <c r="G91" i="65"/>
  <c r="I42" i="65"/>
  <c r="I100" i="65"/>
  <c r="G43" i="65"/>
  <c r="G101" i="65"/>
  <c r="G38" i="65"/>
  <c r="I98" i="65"/>
  <c r="G27" i="65"/>
  <c r="J27" i="65" s="1"/>
  <c r="K27" i="65" s="1"/>
  <c r="G45" i="65"/>
  <c r="G119" i="65"/>
  <c r="I101" i="65"/>
  <c r="J101" i="65" s="1"/>
  <c r="K101" i="65" s="1"/>
  <c r="G95" i="65"/>
  <c r="I93" i="65"/>
  <c r="G48" i="65"/>
  <c r="G110" i="65"/>
  <c r="I45" i="65"/>
  <c r="I103" i="65"/>
  <c r="J103" i="65" s="1"/>
  <c r="K103" i="65" s="1"/>
  <c r="I44" i="65"/>
  <c r="I102" i="65"/>
  <c r="G76" i="65"/>
  <c r="G14" i="65"/>
  <c r="G114" i="65"/>
  <c r="G113" i="65"/>
  <c r="I25" i="65"/>
  <c r="G19" i="65"/>
  <c r="I17" i="65"/>
  <c r="I16" i="65"/>
  <c r="I58" i="65"/>
  <c r="G17" i="65"/>
  <c r="G59" i="65"/>
  <c r="G117" i="65"/>
  <c r="I52" i="65"/>
  <c r="I114" i="65"/>
  <c r="I47" i="65"/>
  <c r="G41" i="65"/>
  <c r="I21" i="65"/>
  <c r="G33" i="65"/>
  <c r="G18" i="65"/>
  <c r="I67" i="65"/>
  <c r="I84" i="65"/>
  <c r="I19" i="65"/>
  <c r="I62" i="65"/>
  <c r="I78" i="65"/>
  <c r="I18" i="65"/>
  <c r="J18" i="65" s="1"/>
  <c r="K18" i="65" s="1"/>
  <c r="I60" i="65"/>
  <c r="I77" i="65"/>
  <c r="I118" i="65"/>
  <c r="G115" i="65"/>
  <c r="I97" i="65"/>
  <c r="G56" i="65"/>
  <c r="G51" i="65"/>
  <c r="G46" i="65"/>
  <c r="G104" i="65"/>
  <c r="G29" i="65"/>
  <c r="I43" i="65"/>
  <c r="G37" i="65"/>
  <c r="I51" i="65"/>
  <c r="G32" i="65"/>
  <c r="G69" i="65"/>
  <c r="G90" i="65"/>
  <c r="G21" i="65"/>
  <c r="I70" i="65"/>
  <c r="I87" i="65"/>
  <c r="G20" i="65"/>
  <c r="G63" i="65"/>
  <c r="G79" i="65"/>
  <c r="G73" i="65"/>
  <c r="G94" i="65"/>
  <c r="G72" i="65"/>
  <c r="G93" i="65"/>
  <c r="I22" i="65"/>
  <c r="G88" i="65"/>
  <c r="G35" i="65"/>
  <c r="G71" i="65"/>
  <c r="G87" i="65"/>
  <c r="G40" i="65"/>
  <c r="G98" i="65"/>
  <c r="J98" i="65" s="1"/>
  <c r="K98" i="65" s="1"/>
  <c r="I37" i="65"/>
  <c r="G97" i="65"/>
  <c r="J97" i="65" s="1"/>
  <c r="K97" i="65" s="1"/>
  <c r="I36" i="65"/>
  <c r="I73" i="65"/>
  <c r="I94" i="65"/>
  <c r="I26" i="65"/>
  <c r="I31" i="65"/>
  <c r="G83" i="65"/>
  <c r="G53" i="65"/>
  <c r="G111" i="65"/>
  <c r="G22" i="65"/>
  <c r="I50" i="65"/>
  <c r="I75" i="65"/>
  <c r="G77" i="65"/>
  <c r="G106" i="65"/>
  <c r="G25" i="65"/>
  <c r="J25" i="65" s="1"/>
  <c r="K25" i="65" s="1"/>
  <c r="I53" i="65"/>
  <c r="J53" i="65" s="1"/>
  <c r="K53" i="65" s="1"/>
  <c r="I76" i="65"/>
  <c r="G81" i="65"/>
  <c r="G109" i="65"/>
  <c r="I28" i="65"/>
  <c r="G54" i="65"/>
  <c r="I82" i="65"/>
  <c r="I110" i="65"/>
  <c r="G26" i="65"/>
  <c r="I85" i="65"/>
  <c r="I55" i="65"/>
  <c r="G15" i="65"/>
  <c r="I24" i="65"/>
  <c r="G52" i="65"/>
  <c r="G82" i="65"/>
  <c r="I108" i="65"/>
  <c r="I29" i="65"/>
  <c r="G55" i="65"/>
  <c r="G85" i="65"/>
  <c r="I111" i="65"/>
  <c r="G30" i="65"/>
  <c r="I56" i="65"/>
  <c r="I86" i="65"/>
  <c r="G112" i="65"/>
  <c r="I293" i="64"/>
  <c r="I59" i="65"/>
  <c r="I117" i="65"/>
  <c r="G49" i="65"/>
  <c r="G107" i="65"/>
  <c r="G36" i="65"/>
  <c r="G65" i="65"/>
  <c r="I92" i="65"/>
  <c r="I116" i="65"/>
  <c r="G39" i="65"/>
  <c r="G68" i="65"/>
  <c r="I95" i="65"/>
  <c r="I119" i="65"/>
  <c r="I40" i="65"/>
  <c r="I69" i="65"/>
  <c r="G96" i="65"/>
  <c r="G57" i="65"/>
  <c r="G99" i="65"/>
  <c r="I39" i="65"/>
  <c r="I81" i="65"/>
  <c r="I35" i="65"/>
  <c r="I20" i="65"/>
  <c r="I38" i="65"/>
  <c r="J38" i="65" s="1"/>
  <c r="K38" i="65" s="1"/>
  <c r="I54" i="65"/>
  <c r="I71" i="65"/>
  <c r="I79" i="65"/>
  <c r="I96" i="65"/>
  <c r="I112" i="65"/>
  <c r="I23" i="65"/>
  <c r="I41" i="65"/>
  <c r="I57" i="65"/>
  <c r="I74" i="65"/>
  <c r="J74" i="65" s="1"/>
  <c r="K74" i="65" s="1"/>
  <c r="I83" i="65"/>
  <c r="I99" i="65"/>
  <c r="I115" i="65"/>
  <c r="J115" i="65" s="1"/>
  <c r="K115" i="65" s="1"/>
  <c r="G24" i="65"/>
  <c r="G42" i="65"/>
  <c r="J42" i="65" s="1"/>
  <c r="K42" i="65" s="1"/>
  <c r="G58" i="65"/>
  <c r="G75" i="65"/>
  <c r="G84" i="65"/>
  <c r="G100" i="65"/>
  <c r="G116" i="65"/>
  <c r="J116" i="65" s="1"/>
  <c r="K116" i="65" s="1"/>
  <c r="G28" i="65"/>
  <c r="G44" i="65"/>
  <c r="G60" i="65"/>
  <c r="G86" i="65"/>
  <c r="G102" i="65"/>
  <c r="G118" i="65"/>
  <c r="J118" i="65" s="1"/>
  <c r="K118" i="65" s="1"/>
  <c r="G31" i="65"/>
  <c r="G47" i="65"/>
  <c r="G64" i="65"/>
  <c r="G89" i="65"/>
  <c r="J89" i="65" s="1"/>
  <c r="K89" i="65" s="1"/>
  <c r="G105" i="65"/>
  <c r="J105" i="65" s="1"/>
  <c r="K105" i="65" s="1"/>
  <c r="I14" i="65"/>
  <c r="J14" i="65" s="1"/>
  <c r="I32" i="65"/>
  <c r="I48" i="65"/>
  <c r="I65" i="65"/>
  <c r="I90" i="65"/>
  <c r="I106" i="65"/>
  <c r="G23" i="65"/>
  <c r="J4" i="66"/>
  <c r="I72" i="65"/>
  <c r="I113" i="65"/>
  <c r="I68" i="65"/>
  <c r="I109" i="65"/>
  <c r="I30" i="65"/>
  <c r="I46" i="65"/>
  <c r="I63" i="65"/>
  <c r="I88" i="65"/>
  <c r="I104" i="65"/>
  <c r="I15" i="65"/>
  <c r="I33" i="65"/>
  <c r="J33" i="65" s="1"/>
  <c r="K33" i="65" s="1"/>
  <c r="I49" i="65"/>
  <c r="I66" i="65"/>
  <c r="J66" i="65" s="1"/>
  <c r="K66" i="65" s="1"/>
  <c r="I91" i="65"/>
  <c r="I107" i="65"/>
  <c r="G16" i="65"/>
  <c r="G34" i="65"/>
  <c r="J34" i="65" s="1"/>
  <c r="K34" i="65" s="1"/>
  <c r="G50" i="65"/>
  <c r="G67" i="65"/>
  <c r="G92" i="65"/>
  <c r="G108" i="65"/>
  <c r="A33" i="67"/>
  <c r="A38" i="67"/>
  <c r="A39" i="67" s="1"/>
  <c r="A40" i="67" s="1"/>
  <c r="A41" i="67" s="1"/>
  <c r="G66" i="66" l="1"/>
  <c r="I13" i="66"/>
  <c r="J73" i="65"/>
  <c r="K73" i="65" s="1"/>
  <c r="J88" i="65"/>
  <c r="K88" i="65" s="1"/>
  <c r="J48" i="65"/>
  <c r="K48" i="65" s="1"/>
  <c r="J44" i="65"/>
  <c r="K44" i="65" s="1"/>
  <c r="J84" i="65"/>
  <c r="K84" i="65" s="1"/>
  <c r="J119" i="65"/>
  <c r="K119" i="65" s="1"/>
  <c r="J17" i="65"/>
  <c r="K17" i="65" s="1"/>
  <c r="J117" i="65"/>
  <c r="K117" i="65" s="1"/>
  <c r="J16" i="65"/>
  <c r="K16" i="65" s="1"/>
  <c r="J46" i="65"/>
  <c r="K46" i="65" s="1"/>
  <c r="J70" i="65"/>
  <c r="K70" i="65" s="1"/>
  <c r="J51" i="65"/>
  <c r="K51" i="65" s="1"/>
  <c r="J47" i="65"/>
  <c r="K47" i="65" s="1"/>
  <c r="J65" i="65"/>
  <c r="K65" i="65" s="1"/>
  <c r="J76" i="65"/>
  <c r="K76" i="65" s="1"/>
  <c r="J77" i="65"/>
  <c r="K77" i="65" s="1"/>
  <c r="J93" i="65"/>
  <c r="K93" i="65" s="1"/>
  <c r="J37" i="65"/>
  <c r="K37" i="65" s="1"/>
  <c r="J78" i="65"/>
  <c r="K78" i="65" s="1"/>
  <c r="J114" i="65"/>
  <c r="K114" i="65" s="1"/>
  <c r="J72" i="65"/>
  <c r="K72" i="65" s="1"/>
  <c r="J113" i="65"/>
  <c r="K113" i="65" s="1"/>
  <c r="J102" i="65"/>
  <c r="K102" i="65" s="1"/>
  <c r="J95" i="65"/>
  <c r="K95" i="65" s="1"/>
  <c r="J56" i="65"/>
  <c r="K56" i="65" s="1"/>
  <c r="J67" i="65"/>
  <c r="K67" i="65" s="1"/>
  <c r="J63" i="65"/>
  <c r="K63" i="65" s="1"/>
  <c r="J90" i="65"/>
  <c r="K90" i="65" s="1"/>
  <c r="J79" i="65"/>
  <c r="K79" i="65" s="1"/>
  <c r="J104" i="65"/>
  <c r="K104" i="65" s="1"/>
  <c r="J91" i="65"/>
  <c r="K91" i="65" s="1"/>
  <c r="J64" i="65"/>
  <c r="K64" i="65" s="1"/>
  <c r="J60" i="65"/>
  <c r="K60" i="65" s="1"/>
  <c r="J71" i="65"/>
  <c r="K71" i="65" s="1"/>
  <c r="J52" i="65"/>
  <c r="K52" i="65" s="1"/>
  <c r="J69" i="65"/>
  <c r="K69" i="65" s="1"/>
  <c r="J19" i="65"/>
  <c r="K19" i="65" s="1"/>
  <c r="G120" i="65"/>
  <c r="J121" i="65" s="1"/>
  <c r="J94" i="65"/>
  <c r="K94" i="65" s="1"/>
  <c r="J110" i="65"/>
  <c r="K110" i="65" s="1"/>
  <c r="J108" i="65"/>
  <c r="K108" i="65" s="1"/>
  <c r="J58" i="65"/>
  <c r="K58" i="65" s="1"/>
  <c r="I120" i="65"/>
  <c r="J40" i="65"/>
  <c r="K40" i="65" s="1"/>
  <c r="J21" i="65"/>
  <c r="K21" i="65" s="1"/>
  <c r="J62" i="65"/>
  <c r="K62" i="65" s="1"/>
  <c r="J36" i="65"/>
  <c r="K36" i="65" s="1"/>
  <c r="J29" i="65"/>
  <c r="K29" i="65" s="1"/>
  <c r="J87" i="65"/>
  <c r="K87" i="65" s="1"/>
  <c r="J43" i="65"/>
  <c r="K43" i="65" s="1"/>
  <c r="J32" i="65"/>
  <c r="K32" i="65" s="1"/>
  <c r="J41" i="65"/>
  <c r="K41" i="65" s="1"/>
  <c r="J22" i="65"/>
  <c r="K22" i="65" s="1"/>
  <c r="J45" i="65"/>
  <c r="K45" i="65" s="1"/>
  <c r="J20" i="65"/>
  <c r="K20" i="65" s="1"/>
  <c r="J59" i="65"/>
  <c r="K59" i="65" s="1"/>
  <c r="J26" i="65"/>
  <c r="K26" i="65" s="1"/>
  <c r="J86" i="65"/>
  <c r="K86" i="65" s="1"/>
  <c r="J100" i="65"/>
  <c r="K100" i="65" s="1"/>
  <c r="J35" i="65"/>
  <c r="K35" i="65" s="1"/>
  <c r="J85" i="65"/>
  <c r="K85" i="65" s="1"/>
  <c r="G44" i="66"/>
  <c r="I21" i="66"/>
  <c r="J92" i="65"/>
  <c r="K92" i="65" s="1"/>
  <c r="J106" i="65"/>
  <c r="K106" i="65" s="1"/>
  <c r="J112" i="65"/>
  <c r="K112" i="65" s="1"/>
  <c r="I43" i="66"/>
  <c r="J83" i="65"/>
  <c r="K83" i="65" s="1"/>
  <c r="J55" i="65"/>
  <c r="K55" i="65" s="1"/>
  <c r="I24" i="66"/>
  <c r="J107" i="65"/>
  <c r="K107" i="65" s="1"/>
  <c r="J54" i="65"/>
  <c r="K54" i="65" s="1"/>
  <c r="J96" i="65"/>
  <c r="K96" i="65" s="1"/>
  <c r="J109" i="65"/>
  <c r="K109" i="65" s="1"/>
  <c r="J31" i="65"/>
  <c r="K31" i="65" s="1"/>
  <c r="J82" i="65"/>
  <c r="K82" i="65" s="1"/>
  <c r="J81" i="65"/>
  <c r="K81" i="65" s="1"/>
  <c r="J15" i="65"/>
  <c r="K15" i="65" s="1"/>
  <c r="J75" i="65"/>
  <c r="K75" i="65" s="1"/>
  <c r="I27" i="66"/>
  <c r="G37" i="66"/>
  <c r="G61" i="66"/>
  <c r="I54" i="66"/>
  <c r="I37" i="66"/>
  <c r="I40" i="66"/>
  <c r="G26" i="66"/>
  <c r="I39" i="66"/>
  <c r="I63" i="66"/>
  <c r="G56" i="66"/>
  <c r="G39" i="66"/>
  <c r="G42" i="66"/>
  <c r="J30" i="65"/>
  <c r="K30" i="65" s="1"/>
  <c r="J111" i="65"/>
  <c r="K111" i="65" s="1"/>
  <c r="I22" i="66"/>
  <c r="I56" i="66"/>
  <c r="G29" i="66"/>
  <c r="I71" i="66"/>
  <c r="I53" i="66"/>
  <c r="G24" i="66"/>
  <c r="G68" i="66"/>
  <c r="G55" i="66"/>
  <c r="G58" i="66"/>
  <c r="J68" i="65"/>
  <c r="K68" i="65" s="1"/>
  <c r="J49" i="65"/>
  <c r="K49" i="65" s="1"/>
  <c r="G23" i="66"/>
  <c r="I66" i="66"/>
  <c r="J66" i="66" s="1"/>
  <c r="K66" i="66" s="1"/>
  <c r="I14" i="66"/>
  <c r="G14" i="66"/>
  <c r="G33" i="66"/>
  <c r="I34" i="66"/>
  <c r="G76" i="66"/>
  <c r="I69" i="66"/>
  <c r="I72" i="66"/>
  <c r="J28" i="65"/>
  <c r="K28" i="65" s="1"/>
  <c r="J39" i="65"/>
  <c r="K39" i="65" s="1"/>
  <c r="I46" i="66"/>
  <c r="I75" i="66"/>
  <c r="I35" i="66"/>
  <c r="G36" i="66"/>
  <c r="J4" i="67"/>
  <c r="G71" i="66"/>
  <c r="J71" i="66" s="1"/>
  <c r="K71" i="66" s="1"/>
  <c r="G74" i="66"/>
  <c r="G21" i="66"/>
  <c r="I19" i="66"/>
  <c r="G45" i="66"/>
  <c r="I30" i="66"/>
  <c r="G52" i="66"/>
  <c r="G72" i="66"/>
  <c r="G35" i="66"/>
  <c r="G67" i="66"/>
  <c r="G38" i="66"/>
  <c r="G70" i="66"/>
  <c r="I59" i="66"/>
  <c r="G53" i="66"/>
  <c r="I51" i="66"/>
  <c r="I18" i="66"/>
  <c r="I38" i="66"/>
  <c r="G60" i="66"/>
  <c r="I17" i="66"/>
  <c r="I49" i="66"/>
  <c r="I20" i="66"/>
  <c r="I52" i="66"/>
  <c r="J24" i="65"/>
  <c r="K24" i="65" s="1"/>
  <c r="G25" i="66"/>
  <c r="I55" i="66"/>
  <c r="G65" i="66"/>
  <c r="G20" i="66"/>
  <c r="G40" i="66"/>
  <c r="I62" i="66"/>
  <c r="G19" i="66"/>
  <c r="G51" i="66"/>
  <c r="J51" i="66" s="1"/>
  <c r="K51" i="66" s="1"/>
  <c r="G22" i="66"/>
  <c r="G54" i="66"/>
  <c r="J54" i="66" s="1"/>
  <c r="K54" i="66" s="1"/>
  <c r="J50" i="65"/>
  <c r="K50" i="65" s="1"/>
  <c r="G13" i="66"/>
  <c r="G17" i="66"/>
  <c r="I31" i="66"/>
  <c r="G28" i="66"/>
  <c r="I50" i="66"/>
  <c r="I70" i="66"/>
  <c r="I33" i="66"/>
  <c r="I65" i="66"/>
  <c r="I36" i="66"/>
  <c r="I68" i="66"/>
  <c r="G57" i="66"/>
  <c r="G73" i="66"/>
  <c r="G69" i="66"/>
  <c r="G49" i="66"/>
  <c r="I47" i="66"/>
  <c r="I26" i="66"/>
  <c r="I42" i="66"/>
  <c r="I58" i="66"/>
  <c r="I74" i="66"/>
  <c r="I25" i="66"/>
  <c r="I41" i="66"/>
  <c r="I57" i="66"/>
  <c r="I73" i="66"/>
  <c r="I28" i="66"/>
  <c r="I44" i="66"/>
  <c r="I60" i="66"/>
  <c r="I76" i="66"/>
  <c r="G27" i="66"/>
  <c r="G43" i="66"/>
  <c r="G59" i="66"/>
  <c r="G75" i="66"/>
  <c r="G30" i="66"/>
  <c r="G46" i="66"/>
  <c r="G62" i="66"/>
  <c r="J23" i="65"/>
  <c r="K23" i="65" s="1"/>
  <c r="I29" i="66"/>
  <c r="I45" i="66"/>
  <c r="I61" i="66"/>
  <c r="I16" i="66"/>
  <c r="I32" i="66"/>
  <c r="I48" i="66"/>
  <c r="I64" i="66"/>
  <c r="J99" i="65"/>
  <c r="K99" i="65" s="1"/>
  <c r="G41" i="66"/>
  <c r="I23" i="66"/>
  <c r="I15" i="66"/>
  <c r="I67" i="66"/>
  <c r="G16" i="66"/>
  <c r="G32" i="66"/>
  <c r="G48" i="66"/>
  <c r="G64" i="66"/>
  <c r="G15" i="66"/>
  <c r="G31" i="66"/>
  <c r="G47" i="66"/>
  <c r="G63" i="66"/>
  <c r="G18" i="66"/>
  <c r="G34" i="66"/>
  <c r="G50" i="66"/>
  <c r="J57" i="65"/>
  <c r="K57" i="65" s="1"/>
  <c r="A35" i="67"/>
  <c r="A34" i="67"/>
  <c r="A36" i="67" s="1"/>
  <c r="A37" i="67" s="1"/>
  <c r="K14" i="65"/>
  <c r="A43" i="67"/>
  <c r="A44" i="67" s="1"/>
  <c r="A45" i="67" s="1"/>
  <c r="A46" i="67" s="1"/>
  <c r="A47" i="67" s="1"/>
  <c r="A48" i="67" s="1"/>
  <c r="A49" i="67" s="1"/>
  <c r="A50" i="67" s="1"/>
  <c r="A51" i="67" s="1"/>
  <c r="A53" i="67" s="1"/>
  <c r="A54" i="67" s="1"/>
  <c r="A42" i="67"/>
  <c r="G40" i="67" l="1"/>
  <c r="I17" i="67"/>
  <c r="I85" i="67"/>
  <c r="J70" i="66"/>
  <c r="K70" i="66" s="1"/>
  <c r="I74" i="67"/>
  <c r="G60" i="67"/>
  <c r="I71" i="67"/>
  <c r="I28" i="67"/>
  <c r="I47" i="67"/>
  <c r="G76" i="67"/>
  <c r="J39" i="66"/>
  <c r="K39" i="66" s="1"/>
  <c r="J37" i="66"/>
  <c r="K37" i="66" s="1"/>
  <c r="J47" i="66"/>
  <c r="K47" i="66" s="1"/>
  <c r="I38" i="67"/>
  <c r="J34" i="66"/>
  <c r="K34" i="66" s="1"/>
  <c r="J13" i="66"/>
  <c r="K13" i="66" s="1"/>
  <c r="G77" i="66"/>
  <c r="J78" i="66" s="1"/>
  <c r="I77" i="66"/>
  <c r="G73" i="67"/>
  <c r="G69" i="67"/>
  <c r="I88" i="67"/>
  <c r="J24" i="66"/>
  <c r="K24" i="66" s="1"/>
  <c r="I87" i="67"/>
  <c r="I90" i="67"/>
  <c r="I50" i="67"/>
  <c r="J29" i="66"/>
  <c r="K29" i="66" s="1"/>
  <c r="G56" i="67"/>
  <c r="I24" i="67"/>
  <c r="G33" i="67"/>
  <c r="G53" i="67"/>
  <c r="G14" i="67"/>
  <c r="I58" i="67"/>
  <c r="G26" i="67"/>
  <c r="I35" i="67"/>
  <c r="G86" i="67"/>
  <c r="J68" i="66"/>
  <c r="K68" i="66" s="1"/>
  <c r="I45" i="67"/>
  <c r="I102" i="67"/>
  <c r="G42" i="67"/>
  <c r="I81" i="67"/>
  <c r="I101" i="67"/>
  <c r="G15" i="67"/>
  <c r="G21" i="67"/>
  <c r="I61" i="67"/>
  <c r="I79" i="67"/>
  <c r="I75" i="67"/>
  <c r="G85" i="67"/>
  <c r="J85" i="67" s="1"/>
  <c r="K85" i="67" s="1"/>
  <c r="I40" i="67"/>
  <c r="J40" i="67" s="1"/>
  <c r="K40" i="67" s="1"/>
  <c r="I78" i="67"/>
  <c r="G49" i="67"/>
  <c r="I55" i="67"/>
  <c r="I99" i="67"/>
  <c r="J123" i="65"/>
  <c r="J125" i="65" s="1"/>
  <c r="I51" i="67"/>
  <c r="I68" i="67"/>
  <c r="I16" i="67"/>
  <c r="G70" i="67"/>
  <c r="I15" i="67"/>
  <c r="G92" i="67"/>
  <c r="G18" i="67"/>
  <c r="G47" i="67"/>
  <c r="I57" i="67"/>
  <c r="I95" i="67"/>
  <c r="G67" i="67"/>
  <c r="I34" i="67"/>
  <c r="I72" i="67"/>
  <c r="I103" i="67"/>
  <c r="J21" i="66"/>
  <c r="K21" i="66" s="1"/>
  <c r="J40" i="66"/>
  <c r="K40" i="66" s="1"/>
  <c r="J4" i="68"/>
  <c r="G94" i="67"/>
  <c r="I33" i="67"/>
  <c r="I44" i="67"/>
  <c r="I65" i="67"/>
  <c r="I22" i="67"/>
  <c r="G17" i="67"/>
  <c r="J17" i="67" s="1"/>
  <c r="K17" i="67" s="1"/>
  <c r="I29" i="67"/>
  <c r="I20" i="67"/>
  <c r="I19" i="67"/>
  <c r="I49" i="67"/>
  <c r="G59" i="67"/>
  <c r="I31" i="67"/>
  <c r="I69" i="67"/>
  <c r="G36" i="67"/>
  <c r="I84" i="67"/>
  <c r="J33" i="66"/>
  <c r="K33" i="66" s="1"/>
  <c r="J56" i="66"/>
  <c r="K56" i="66" s="1"/>
  <c r="J23" i="66"/>
  <c r="K23" i="66" s="1"/>
  <c r="J72" i="66"/>
  <c r="K72" i="66" s="1"/>
  <c r="J44" i="66"/>
  <c r="K44" i="66" s="1"/>
  <c r="J58" i="66"/>
  <c r="K58" i="66" s="1"/>
  <c r="J30" i="66"/>
  <c r="K30" i="66" s="1"/>
  <c r="J26" i="66"/>
  <c r="K26" i="66" s="1"/>
  <c r="J36" i="66"/>
  <c r="K36" i="66" s="1"/>
  <c r="J62" i="66"/>
  <c r="K62" i="66" s="1"/>
  <c r="J31" i="66"/>
  <c r="K31" i="66" s="1"/>
  <c r="J43" i="66"/>
  <c r="K43" i="66" s="1"/>
  <c r="J76" i="66"/>
  <c r="K76" i="66" s="1"/>
  <c r="G19" i="67"/>
  <c r="G23" i="67"/>
  <c r="G89" i="67"/>
  <c r="G35" i="67"/>
  <c r="I14" i="67"/>
  <c r="G65" i="67"/>
  <c r="G30" i="67"/>
  <c r="G46" i="67"/>
  <c r="G64" i="67"/>
  <c r="G80" i="67"/>
  <c r="G37" i="67"/>
  <c r="G54" i="67"/>
  <c r="G71" i="67"/>
  <c r="G87" i="67"/>
  <c r="G24" i="67"/>
  <c r="G57" i="67"/>
  <c r="G74" i="67"/>
  <c r="G90" i="67"/>
  <c r="J90" i="67" s="1"/>
  <c r="K90" i="67" s="1"/>
  <c r="I97" i="67"/>
  <c r="J64" i="66"/>
  <c r="K64" i="66" s="1"/>
  <c r="I21" i="67"/>
  <c r="I13" i="67"/>
  <c r="I25" i="67"/>
  <c r="I91" i="67"/>
  <c r="I37" i="67"/>
  <c r="G16" i="67"/>
  <c r="I67" i="67"/>
  <c r="I32" i="67"/>
  <c r="I48" i="67"/>
  <c r="I66" i="67"/>
  <c r="I82" i="67"/>
  <c r="I23" i="67"/>
  <c r="I39" i="67"/>
  <c r="I56" i="67"/>
  <c r="I73" i="67"/>
  <c r="I89" i="67"/>
  <c r="I26" i="67"/>
  <c r="I42" i="67"/>
  <c r="I59" i="67"/>
  <c r="I76" i="67"/>
  <c r="I92" i="67"/>
  <c r="G43" i="67"/>
  <c r="G39" i="67"/>
  <c r="G51" i="67"/>
  <c r="I18" i="67"/>
  <c r="G34" i="67"/>
  <c r="G50" i="67"/>
  <c r="G68" i="67"/>
  <c r="G84" i="67"/>
  <c r="G25" i="67"/>
  <c r="G41" i="67"/>
  <c r="G58" i="67"/>
  <c r="J58" i="67" s="1"/>
  <c r="K58" i="67" s="1"/>
  <c r="G75" i="67"/>
  <c r="G91" i="67"/>
  <c r="J91" i="67" s="1"/>
  <c r="K91" i="67" s="1"/>
  <c r="G28" i="67"/>
  <c r="G44" i="67"/>
  <c r="G61" i="67"/>
  <c r="G78" i="67"/>
  <c r="I100" i="67"/>
  <c r="J18" i="66"/>
  <c r="K18" i="66" s="1"/>
  <c r="J28" i="66"/>
  <c r="K28" i="66" s="1"/>
  <c r="J55" i="66"/>
  <c r="K55" i="66" s="1"/>
  <c r="G77" i="67"/>
  <c r="I62" i="67"/>
  <c r="I41" i="67"/>
  <c r="G13" i="67"/>
  <c r="I54" i="67"/>
  <c r="G20" i="67"/>
  <c r="I83" i="67"/>
  <c r="I36" i="67"/>
  <c r="I53" i="67"/>
  <c r="I70" i="67"/>
  <c r="I86" i="67"/>
  <c r="J86" i="67" s="1"/>
  <c r="K86" i="67" s="1"/>
  <c r="I27" i="67"/>
  <c r="I43" i="67"/>
  <c r="I60" i="67"/>
  <c r="I77" i="67"/>
  <c r="I94" i="67"/>
  <c r="I30" i="67"/>
  <c r="I46" i="67"/>
  <c r="I64" i="67"/>
  <c r="I80" i="67"/>
  <c r="I96" i="67"/>
  <c r="J63" i="66"/>
  <c r="K63" i="66" s="1"/>
  <c r="J75" i="66"/>
  <c r="K75" i="66" s="1"/>
  <c r="J14" i="66"/>
  <c r="K14" i="66" s="1"/>
  <c r="G31" i="67"/>
  <c r="G22" i="67"/>
  <c r="G38" i="67"/>
  <c r="G55" i="67"/>
  <c r="G72" i="67"/>
  <c r="G88" i="67"/>
  <c r="G29" i="67"/>
  <c r="G45" i="67"/>
  <c r="G62" i="67"/>
  <c r="G79" i="67"/>
  <c r="G32" i="67"/>
  <c r="G48" i="67"/>
  <c r="G66" i="67"/>
  <c r="I98" i="67"/>
  <c r="J15" i="66"/>
  <c r="K15" i="66" s="1"/>
  <c r="J61" i="66"/>
  <c r="K61" i="66" s="1"/>
  <c r="J38" i="66"/>
  <c r="K38" i="66" s="1"/>
  <c r="J41" i="66"/>
  <c r="K41" i="66" s="1"/>
  <c r="J69" i="66"/>
  <c r="K69" i="66" s="1"/>
  <c r="J74" i="66"/>
  <c r="K74" i="66" s="1"/>
  <c r="J25" i="66"/>
  <c r="K25" i="66" s="1"/>
  <c r="J65" i="66"/>
  <c r="K65" i="66" s="1"/>
  <c r="J48" i="66"/>
  <c r="K48" i="66" s="1"/>
  <c r="J46" i="66"/>
  <c r="K46" i="66" s="1"/>
  <c r="J42" i="66"/>
  <c r="K42" i="66" s="1"/>
  <c r="J17" i="66"/>
  <c r="K17" i="66" s="1"/>
  <c r="J19" i="66"/>
  <c r="K19" i="66" s="1"/>
  <c r="J52" i="66"/>
  <c r="K52" i="66" s="1"/>
  <c r="J53" i="66"/>
  <c r="K53" i="66" s="1"/>
  <c r="J35" i="66"/>
  <c r="K35" i="66" s="1"/>
  <c r="J22" i="66"/>
  <c r="K22" i="66" s="1"/>
  <c r="J27" i="66"/>
  <c r="K27" i="66" s="1"/>
  <c r="J16" i="66"/>
  <c r="K16" i="66" s="1"/>
  <c r="J45" i="66"/>
  <c r="K45" i="66" s="1"/>
  <c r="J49" i="66"/>
  <c r="K49" i="66" s="1"/>
  <c r="J67" i="66"/>
  <c r="K67" i="66" s="1"/>
  <c r="J59" i="66"/>
  <c r="K59" i="66" s="1"/>
  <c r="J20" i="66"/>
  <c r="K20" i="66" s="1"/>
  <c r="J50" i="66"/>
  <c r="K50" i="66" s="1"/>
  <c r="J60" i="66"/>
  <c r="K60" i="66" s="1"/>
  <c r="J32" i="66"/>
  <c r="K32" i="66" s="1"/>
  <c r="J73" i="66"/>
  <c r="K73" i="66" s="1"/>
  <c r="J57" i="66"/>
  <c r="K57" i="66" s="1"/>
  <c r="A56" i="67"/>
  <c r="A57" i="67"/>
  <c r="A58" i="67" s="1"/>
  <c r="A59" i="67" s="1"/>
  <c r="A60" i="67" s="1"/>
  <c r="A61" i="67" s="1"/>
  <c r="A62" i="67" s="1"/>
  <c r="A64" i="67" s="1"/>
  <c r="A65" i="67" s="1"/>
  <c r="A66" i="67" s="1"/>
  <c r="A67" i="67" s="1"/>
  <c r="A68" i="67" s="1"/>
  <c r="A69" i="67" s="1"/>
  <c r="A70" i="67" s="1"/>
  <c r="A71" i="67" s="1"/>
  <c r="A72" i="67" s="1"/>
  <c r="A73" i="67" s="1"/>
  <c r="A74" i="67" s="1"/>
  <c r="A75" i="67" s="1"/>
  <c r="A76" i="67" s="1"/>
  <c r="A77" i="67" s="1"/>
  <c r="A78" i="67" s="1"/>
  <c r="A79" i="67" s="1"/>
  <c r="A80" i="67" s="1"/>
  <c r="A81" i="67" s="1"/>
  <c r="A82" i="67" s="1"/>
  <c r="A83" i="67" s="1"/>
  <c r="A84" i="67" s="1"/>
  <c r="A85" i="67" s="1"/>
  <c r="A86" i="67" s="1"/>
  <c r="A87" i="67" s="1"/>
  <c r="A88" i="67" s="1"/>
  <c r="A89" i="67" s="1"/>
  <c r="A90" i="67" s="1"/>
  <c r="A91" i="67" s="1"/>
  <c r="A92" i="67" s="1"/>
  <c r="A94" i="67" s="1"/>
  <c r="A95" i="67" s="1"/>
  <c r="A96" i="67" s="1"/>
  <c r="A97" i="67" s="1"/>
  <c r="A98" i="67" s="1"/>
  <c r="A99" i="67" s="1"/>
  <c r="A55" i="67"/>
  <c r="I64" i="68"/>
  <c r="I39" i="68"/>
  <c r="J62" i="67" l="1"/>
  <c r="K62" i="67" s="1"/>
  <c r="J45" i="67"/>
  <c r="K45" i="67" s="1"/>
  <c r="J102" i="67"/>
  <c r="K102" i="67" s="1"/>
  <c r="J60" i="67"/>
  <c r="K60" i="67" s="1"/>
  <c r="J28" i="67"/>
  <c r="K28" i="67" s="1"/>
  <c r="J81" i="67"/>
  <c r="K81" i="67" s="1"/>
  <c r="J24" i="67"/>
  <c r="K24" i="67" s="1"/>
  <c r="J47" i="67"/>
  <c r="K47" i="67" s="1"/>
  <c r="J126" i="65"/>
  <c r="J4" i="69"/>
  <c r="G39" i="69" s="1"/>
  <c r="J4" i="70"/>
  <c r="G64" i="68"/>
  <c r="J64" i="68" s="1"/>
  <c r="K64" i="68" s="1"/>
  <c r="I69" i="68"/>
  <c r="G21" i="68"/>
  <c r="G38" i="68"/>
  <c r="G77" i="68"/>
  <c r="G52" i="68"/>
  <c r="I98" i="68"/>
  <c r="I57" i="68"/>
  <c r="I27" i="68"/>
  <c r="I31" i="68"/>
  <c r="I14" i="68"/>
  <c r="I78" i="68"/>
  <c r="I51" i="68"/>
  <c r="G58" i="68"/>
  <c r="I22" i="68"/>
  <c r="I118" i="68"/>
  <c r="I63" i="68"/>
  <c r="I38" i="68"/>
  <c r="I124" i="68"/>
  <c r="G62" i="68"/>
  <c r="I25" i="68"/>
  <c r="I37" i="68"/>
  <c r="G45" i="68"/>
  <c r="I33" i="68"/>
  <c r="I45" i="68"/>
  <c r="I48" i="68"/>
  <c r="G95" i="68"/>
  <c r="I71" i="68"/>
  <c r="I77" i="68"/>
  <c r="G29" i="68"/>
  <c r="I54" i="68"/>
  <c r="I80" i="68"/>
  <c r="J42" i="67"/>
  <c r="K42" i="67" s="1"/>
  <c r="G87" i="68"/>
  <c r="G84" i="68"/>
  <c r="G91" i="68"/>
  <c r="I95" i="68"/>
  <c r="I30" i="68"/>
  <c r="I56" i="68"/>
  <c r="G86" i="68"/>
  <c r="G106" i="68"/>
  <c r="J27" i="67"/>
  <c r="K27" i="67" s="1"/>
  <c r="G104" i="67"/>
  <c r="J105" i="67" s="1"/>
  <c r="J21" i="67"/>
  <c r="K21" i="67" s="1"/>
  <c r="J14" i="67"/>
  <c r="K14" i="67" s="1"/>
  <c r="I87" i="68"/>
  <c r="A100" i="67"/>
  <c r="A101" i="67" s="1"/>
  <c r="A102" i="67" s="1"/>
  <c r="A103" i="67" s="1"/>
  <c r="G14" i="68"/>
  <c r="I90" i="68"/>
  <c r="I13" i="68"/>
  <c r="G98" i="68"/>
  <c r="I32" i="68"/>
  <c r="G61" i="68"/>
  <c r="I129" i="68"/>
  <c r="G46" i="68"/>
  <c r="G26" i="68"/>
  <c r="G32" i="68"/>
  <c r="G13" i="68"/>
  <c r="J13" i="68" s="1"/>
  <c r="G37" i="68"/>
  <c r="I62" i="68"/>
  <c r="G94" i="68"/>
  <c r="I16" i="68"/>
  <c r="I40" i="68"/>
  <c r="I70" i="68"/>
  <c r="I116" i="68"/>
  <c r="I65" i="68"/>
  <c r="G135" i="68"/>
  <c r="I104" i="67"/>
  <c r="J38" i="67"/>
  <c r="K38" i="67" s="1"/>
  <c r="J78" i="67"/>
  <c r="K78" i="67" s="1"/>
  <c r="J94" i="67"/>
  <c r="K94" i="67" s="1"/>
  <c r="J68" i="67"/>
  <c r="K68" i="67" s="1"/>
  <c r="J79" i="67"/>
  <c r="K79" i="67" s="1"/>
  <c r="J22" i="67"/>
  <c r="K22" i="67" s="1"/>
  <c r="J32" i="67"/>
  <c r="K32" i="67" s="1"/>
  <c r="J54" i="67"/>
  <c r="K54" i="67" s="1"/>
  <c r="J33" i="67"/>
  <c r="K33" i="67" s="1"/>
  <c r="J49" i="67"/>
  <c r="K49" i="67" s="1"/>
  <c r="G20" i="68"/>
  <c r="G96" i="68"/>
  <c r="I100" i="68"/>
  <c r="I101" i="68"/>
  <c r="I24" i="68"/>
  <c r="I46" i="68"/>
  <c r="G69" i="68"/>
  <c r="I89" i="68"/>
  <c r="G141" i="68"/>
  <c r="J30" i="67"/>
  <c r="K30" i="67" s="1"/>
  <c r="J44" i="67"/>
  <c r="K44" i="67" s="1"/>
  <c r="G53" i="68"/>
  <c r="I72" i="68"/>
  <c r="I96" i="68"/>
  <c r="I121" i="68"/>
  <c r="J29" i="67"/>
  <c r="K29" i="67" s="1"/>
  <c r="J74" i="67"/>
  <c r="K74" i="67" s="1"/>
  <c r="J87" i="67"/>
  <c r="K87" i="67" s="1"/>
  <c r="J69" i="67"/>
  <c r="K69" i="67" s="1"/>
  <c r="J56" i="67"/>
  <c r="K56" i="67" s="1"/>
  <c r="J15" i="67"/>
  <c r="K15" i="67" s="1"/>
  <c r="J88" i="67"/>
  <c r="K88" i="67" s="1"/>
  <c r="J83" i="67"/>
  <c r="K83" i="67" s="1"/>
  <c r="J76" i="67"/>
  <c r="K76" i="67" s="1"/>
  <c r="J101" i="67"/>
  <c r="K101" i="67" s="1"/>
  <c r="J71" i="67"/>
  <c r="K71" i="67" s="1"/>
  <c r="I92" i="68"/>
  <c r="G22" i="68"/>
  <c r="I67" i="68"/>
  <c r="G36" i="68"/>
  <c r="G68" i="68"/>
  <c r="G103" i="68"/>
  <c r="G42" i="68"/>
  <c r="G74" i="68"/>
  <c r="G16" i="68"/>
  <c r="G48" i="68"/>
  <c r="G80" i="68"/>
  <c r="I102" i="68"/>
  <c r="G17" i="68"/>
  <c r="G25" i="68"/>
  <c r="G33" i="68"/>
  <c r="G41" i="68"/>
  <c r="G49" i="68"/>
  <c r="G57" i="68"/>
  <c r="G65" i="68"/>
  <c r="G73" i="68"/>
  <c r="G81" i="68"/>
  <c r="G90" i="68"/>
  <c r="I99" i="68"/>
  <c r="I126" i="68"/>
  <c r="I111" i="68"/>
  <c r="G130" i="68"/>
  <c r="J80" i="66"/>
  <c r="I59" i="68"/>
  <c r="I43" i="68"/>
  <c r="G78" i="68"/>
  <c r="I41" i="68"/>
  <c r="I73" i="68"/>
  <c r="I15" i="68"/>
  <c r="I47" i="68"/>
  <c r="I79" i="68"/>
  <c r="I21" i="68"/>
  <c r="I53" i="68"/>
  <c r="I86" i="68"/>
  <c r="I103" i="68"/>
  <c r="I18" i="68"/>
  <c r="I26" i="68"/>
  <c r="I34" i="68"/>
  <c r="I42" i="68"/>
  <c r="I50" i="68"/>
  <c r="I58" i="68"/>
  <c r="I66" i="68"/>
  <c r="I74" i="68"/>
  <c r="I82" i="68"/>
  <c r="I91" i="68"/>
  <c r="I108" i="68"/>
  <c r="G127" i="68"/>
  <c r="I113" i="68"/>
  <c r="I135" i="68"/>
  <c r="I42" i="69"/>
  <c r="J95" i="67"/>
  <c r="K95" i="67" s="1"/>
  <c r="J51" i="67"/>
  <c r="K51" i="67" s="1"/>
  <c r="J26" i="67"/>
  <c r="K26" i="67" s="1"/>
  <c r="J99" i="67"/>
  <c r="K99" i="67" s="1"/>
  <c r="I19" i="68"/>
  <c r="G54" i="68"/>
  <c r="J54" i="68" s="1"/>
  <c r="K54" i="68" s="1"/>
  <c r="G44" i="68"/>
  <c r="G76" i="68"/>
  <c r="G50" i="68"/>
  <c r="G82" i="68"/>
  <c r="G56" i="68"/>
  <c r="G89" i="68"/>
  <c r="J89" i="68" s="1"/>
  <c r="K89" i="68" s="1"/>
  <c r="G105" i="68"/>
  <c r="G27" i="68"/>
  <c r="G35" i="68"/>
  <c r="G43" i="68"/>
  <c r="G51" i="68"/>
  <c r="G59" i="68"/>
  <c r="J59" i="68" s="1"/>
  <c r="K59" i="68" s="1"/>
  <c r="G67" i="68"/>
  <c r="G83" i="68"/>
  <c r="G92" i="68"/>
  <c r="I110" i="68"/>
  <c r="I132" i="68"/>
  <c r="G114" i="68"/>
  <c r="G137" i="68"/>
  <c r="I37" i="69"/>
  <c r="J25" i="67"/>
  <c r="K25" i="67" s="1"/>
  <c r="J89" i="67"/>
  <c r="K89" i="67" s="1"/>
  <c r="J103" i="67"/>
  <c r="K103" i="67" s="1"/>
  <c r="J53" i="67"/>
  <c r="K53" i="67" s="1"/>
  <c r="I138" i="68"/>
  <c r="G18" i="68"/>
  <c r="G24" i="68"/>
  <c r="G19" i="68"/>
  <c r="G75" i="68"/>
  <c r="G30" i="68"/>
  <c r="I75" i="68"/>
  <c r="I17" i="68"/>
  <c r="I49" i="68"/>
  <c r="I81" i="68"/>
  <c r="I23" i="68"/>
  <c r="I55" i="68"/>
  <c r="I88" i="68"/>
  <c r="I29" i="68"/>
  <c r="I61" i="68"/>
  <c r="I94" i="68"/>
  <c r="I106" i="68"/>
  <c r="I20" i="68"/>
  <c r="I28" i="68"/>
  <c r="I36" i="68"/>
  <c r="I44" i="68"/>
  <c r="I52" i="68"/>
  <c r="I60" i="68"/>
  <c r="I68" i="68"/>
  <c r="I76" i="68"/>
  <c r="I84" i="68"/>
  <c r="I93" i="68"/>
  <c r="G111" i="68"/>
  <c r="I134" i="68"/>
  <c r="I119" i="68"/>
  <c r="G138" i="68"/>
  <c r="J138" i="68" s="1"/>
  <c r="K138" i="68" s="1"/>
  <c r="G38" i="69"/>
  <c r="J98" i="67"/>
  <c r="K98" i="67" s="1"/>
  <c r="J70" i="67"/>
  <c r="K70" i="67" s="1"/>
  <c r="J61" i="67"/>
  <c r="K61" i="67" s="1"/>
  <c r="J84" i="67"/>
  <c r="K84" i="67" s="1"/>
  <c r="J73" i="67"/>
  <c r="K73" i="67" s="1"/>
  <c r="J67" i="67"/>
  <c r="K67" i="67" s="1"/>
  <c r="J97" i="67"/>
  <c r="K97" i="67" s="1"/>
  <c r="J35" i="67"/>
  <c r="K35" i="67" s="1"/>
  <c r="I141" i="68"/>
  <c r="I44" i="69"/>
  <c r="G122" i="68"/>
  <c r="I143" i="68"/>
  <c r="G70" i="68"/>
  <c r="I83" i="68"/>
  <c r="I35" i="68"/>
  <c r="G28" i="68"/>
  <c r="G60" i="68"/>
  <c r="J60" i="68" s="1"/>
  <c r="K60" i="68" s="1"/>
  <c r="G93" i="68"/>
  <c r="G34" i="68"/>
  <c r="G66" i="68"/>
  <c r="G104" i="68"/>
  <c r="G40" i="68"/>
  <c r="G72" i="68"/>
  <c r="J72" i="68" s="1"/>
  <c r="K72" i="68" s="1"/>
  <c r="G97" i="68"/>
  <c r="G15" i="68"/>
  <c r="G23" i="68"/>
  <c r="G31" i="68"/>
  <c r="G39" i="68"/>
  <c r="J39" i="68" s="1"/>
  <c r="K39" i="68" s="1"/>
  <c r="G47" i="68"/>
  <c r="G55" i="68"/>
  <c r="G63" i="68"/>
  <c r="G71" i="68"/>
  <c r="G79" i="68"/>
  <c r="G88" i="68"/>
  <c r="I136" i="68"/>
  <c r="G119" i="68"/>
  <c r="I105" i="68"/>
  <c r="I127" i="68"/>
  <c r="G144" i="68"/>
  <c r="J34" i="67"/>
  <c r="K34" i="67" s="1"/>
  <c r="I97" i="68"/>
  <c r="G101" i="68"/>
  <c r="I112" i="68"/>
  <c r="I120" i="68"/>
  <c r="I128" i="68"/>
  <c r="I137" i="68"/>
  <c r="I107" i="68"/>
  <c r="I115" i="68"/>
  <c r="I123" i="68"/>
  <c r="I131" i="68"/>
  <c r="I139" i="68"/>
  <c r="I145" i="68"/>
  <c r="I21" i="69"/>
  <c r="J31" i="67"/>
  <c r="K31" i="67" s="1"/>
  <c r="J43" i="67"/>
  <c r="K43" i="67" s="1"/>
  <c r="G99" i="68"/>
  <c r="G102" i="68"/>
  <c r="G113" i="68"/>
  <c r="G121" i="68"/>
  <c r="G129" i="68"/>
  <c r="I140" i="68"/>
  <c r="G108" i="68"/>
  <c r="G116" i="68"/>
  <c r="G124" i="68"/>
  <c r="G132" i="68"/>
  <c r="I144" i="68"/>
  <c r="G146" i="68"/>
  <c r="G44" i="69"/>
  <c r="G100" i="68"/>
  <c r="G145" i="68"/>
  <c r="I114" i="68"/>
  <c r="I122" i="68"/>
  <c r="I130" i="68"/>
  <c r="G143" i="68"/>
  <c r="I109" i="68"/>
  <c r="I117" i="68"/>
  <c r="I125" i="68"/>
  <c r="I133" i="68"/>
  <c r="G147" i="68"/>
  <c r="I147" i="68"/>
  <c r="I24" i="69"/>
  <c r="J36" i="67"/>
  <c r="K36" i="67" s="1"/>
  <c r="J50" i="67"/>
  <c r="K50" i="67" s="1"/>
  <c r="J92" i="67"/>
  <c r="K92" i="67" s="1"/>
  <c r="J16" i="67"/>
  <c r="K16" i="67" s="1"/>
  <c r="I104" i="68"/>
  <c r="G107" i="68"/>
  <c r="J107" i="68" s="1"/>
  <c r="K107" i="68" s="1"/>
  <c r="G115" i="68"/>
  <c r="G123" i="68"/>
  <c r="J123" i="68" s="1"/>
  <c r="K123" i="68" s="1"/>
  <c r="G131" i="68"/>
  <c r="G139" i="68"/>
  <c r="J139" i="68" s="1"/>
  <c r="K139" i="68" s="1"/>
  <c r="G110" i="68"/>
  <c r="G118" i="68"/>
  <c r="G126" i="68"/>
  <c r="G134" i="68"/>
  <c r="G140" i="68"/>
  <c r="I22" i="69"/>
  <c r="J57" i="67"/>
  <c r="K57" i="67" s="1"/>
  <c r="I142" i="68"/>
  <c r="G109" i="68"/>
  <c r="G117" i="68"/>
  <c r="G125" i="68"/>
  <c r="G133" i="68"/>
  <c r="I146" i="68"/>
  <c r="G112" i="68"/>
  <c r="G120" i="68"/>
  <c r="G128" i="68"/>
  <c r="G136" i="68"/>
  <c r="G142" i="68"/>
  <c r="I45" i="69"/>
  <c r="J48" i="67"/>
  <c r="K48" i="67" s="1"/>
  <c r="J72" i="67"/>
  <c r="K72" i="67" s="1"/>
  <c r="J20" i="67"/>
  <c r="K20" i="67" s="1"/>
  <c r="J75" i="67"/>
  <c r="K75" i="67" s="1"/>
  <c r="J59" i="67"/>
  <c r="K59" i="67" s="1"/>
  <c r="J19" i="67"/>
  <c r="K19" i="67" s="1"/>
  <c r="J55" i="67"/>
  <c r="K55" i="67" s="1"/>
  <c r="J18" i="67"/>
  <c r="K18" i="67" s="1"/>
  <c r="J65" i="67"/>
  <c r="K65" i="67" s="1"/>
  <c r="J128" i="65"/>
  <c r="J129" i="65" s="1"/>
  <c r="J41" i="67"/>
  <c r="K41" i="67" s="1"/>
  <c r="J96" i="67"/>
  <c r="K96" i="67" s="1"/>
  <c r="J13" i="67"/>
  <c r="K13" i="67" s="1"/>
  <c r="J37" i="67"/>
  <c r="K37" i="67" s="1"/>
  <c r="J82" i="67"/>
  <c r="K82" i="67" s="1"/>
  <c r="J39" i="67"/>
  <c r="K39" i="67" s="1"/>
  <c r="J80" i="67"/>
  <c r="K80" i="67" s="1"/>
  <c r="J66" i="67"/>
  <c r="K66" i="67" s="1"/>
  <c r="J100" i="67"/>
  <c r="K100" i="67" s="1"/>
  <c r="J46" i="67"/>
  <c r="K46" i="67" s="1"/>
  <c r="J23" i="67"/>
  <c r="K23" i="67" s="1"/>
  <c r="J64" i="67"/>
  <c r="K64" i="67" s="1"/>
  <c r="J77" i="67"/>
  <c r="K77" i="67" s="1"/>
  <c r="J58" i="68"/>
  <c r="K58" i="68" s="1"/>
  <c r="J91" i="68" l="1"/>
  <c r="K91" i="68" s="1"/>
  <c r="J38" i="68"/>
  <c r="K38" i="68" s="1"/>
  <c r="J47" i="68"/>
  <c r="K47" i="68" s="1"/>
  <c r="J31" i="68"/>
  <c r="K31" i="68" s="1"/>
  <c r="J34" i="68"/>
  <c r="K34" i="68" s="1"/>
  <c r="J53" i="68"/>
  <c r="K53" i="68" s="1"/>
  <c r="J43" i="68"/>
  <c r="K43" i="68" s="1"/>
  <c r="J80" i="68"/>
  <c r="K80" i="68" s="1"/>
  <c r="J69" i="68"/>
  <c r="K69" i="68" s="1"/>
  <c r="J99" i="68"/>
  <c r="K99" i="68" s="1"/>
  <c r="J52" i="68"/>
  <c r="K52" i="68" s="1"/>
  <c r="J29" i="68"/>
  <c r="K29" i="68" s="1"/>
  <c r="J30" i="68"/>
  <c r="K30" i="68" s="1"/>
  <c r="J122" i="68"/>
  <c r="K122" i="68" s="1"/>
  <c r="J57" i="68"/>
  <c r="K57" i="68" s="1"/>
  <c r="J26" i="68"/>
  <c r="K26" i="68" s="1"/>
  <c r="J106" i="68"/>
  <c r="K106" i="68" s="1"/>
  <c r="J95" i="68"/>
  <c r="K95" i="68" s="1"/>
  <c r="J98" i="68"/>
  <c r="K98" i="68" s="1"/>
  <c r="J77" i="68"/>
  <c r="K77" i="68" s="1"/>
  <c r="J21" i="68"/>
  <c r="K21" i="68" s="1"/>
  <c r="G46" i="69"/>
  <c r="G27" i="69"/>
  <c r="J131" i="68"/>
  <c r="K131" i="68" s="1"/>
  <c r="J115" i="68"/>
  <c r="K115" i="68" s="1"/>
  <c r="I46" i="69"/>
  <c r="G25" i="69"/>
  <c r="G45" i="69"/>
  <c r="J45" i="69" s="1"/>
  <c r="K45" i="69" s="1"/>
  <c r="I19" i="69"/>
  <c r="G31" i="69"/>
  <c r="J74" i="68"/>
  <c r="K74" i="68" s="1"/>
  <c r="I32" i="69"/>
  <c r="G24" i="69"/>
  <c r="G33" i="69"/>
  <c r="J140" i="68"/>
  <c r="K140" i="68" s="1"/>
  <c r="G19" i="69"/>
  <c r="I14" i="69"/>
  <c r="G17" i="69"/>
  <c r="I35" i="69"/>
  <c r="J124" i="68"/>
  <c r="K124" i="68" s="1"/>
  <c r="I28" i="69"/>
  <c r="J101" i="68"/>
  <c r="K101" i="68" s="1"/>
  <c r="J15" i="68"/>
  <c r="K15" i="68" s="1"/>
  <c r="J70" i="68"/>
  <c r="K70" i="68" s="1"/>
  <c r="I39" i="69"/>
  <c r="J39" i="69" s="1"/>
  <c r="K39" i="69" s="1"/>
  <c r="G37" i="69"/>
  <c r="J37" i="69" s="1"/>
  <c r="K37" i="69" s="1"/>
  <c r="G14" i="69"/>
  <c r="J14" i="69" s="1"/>
  <c r="J49" i="68"/>
  <c r="K49" i="68" s="1"/>
  <c r="J17" i="68"/>
  <c r="K17" i="68" s="1"/>
  <c r="J16" i="68"/>
  <c r="K16" i="68" s="1"/>
  <c r="I47" i="69"/>
  <c r="G15" i="69"/>
  <c r="G41" i="69"/>
  <c r="I25" i="69"/>
  <c r="I29" i="69"/>
  <c r="G22" i="69"/>
  <c r="J22" i="69" s="1"/>
  <c r="K22" i="69" s="1"/>
  <c r="I18" i="69"/>
  <c r="G20" i="69"/>
  <c r="G16" i="69"/>
  <c r="G40" i="69"/>
  <c r="G48" i="69"/>
  <c r="G18" i="69"/>
  <c r="I43" i="69"/>
  <c r="J114" i="68"/>
  <c r="K114" i="68" s="1"/>
  <c r="I16" i="69"/>
  <c r="I26" i="69"/>
  <c r="I38" i="69"/>
  <c r="J38" i="69" s="1"/>
  <c r="K38" i="69" s="1"/>
  <c r="J116" i="68"/>
  <c r="K116" i="68" s="1"/>
  <c r="G35" i="69"/>
  <c r="J35" i="69" s="1"/>
  <c r="K35" i="69" s="1"/>
  <c r="I20" i="69"/>
  <c r="I40" i="69"/>
  <c r="I48" i="69"/>
  <c r="G26" i="69"/>
  <c r="I15" i="69"/>
  <c r="G21" i="69"/>
  <c r="J21" i="69" s="1"/>
  <c r="K21" i="69" s="1"/>
  <c r="G32" i="69"/>
  <c r="J32" i="69" s="1"/>
  <c r="K32" i="69" s="1"/>
  <c r="I33" i="69"/>
  <c r="I17" i="69"/>
  <c r="J17" i="69" s="1"/>
  <c r="K17" i="69" s="1"/>
  <c r="J68" i="68"/>
  <c r="K68" i="68" s="1"/>
  <c r="J81" i="68"/>
  <c r="K81" i="68" s="1"/>
  <c r="G42" i="69"/>
  <c r="J42" i="69" s="1"/>
  <c r="K42" i="69" s="1"/>
  <c r="J92" i="68"/>
  <c r="K92" i="68" s="1"/>
  <c r="J51" i="68"/>
  <c r="K51" i="68" s="1"/>
  <c r="J19" i="68"/>
  <c r="K19" i="68" s="1"/>
  <c r="I41" i="69"/>
  <c r="J90" i="68"/>
  <c r="K90" i="68" s="1"/>
  <c r="J25" i="68"/>
  <c r="K25" i="68" s="1"/>
  <c r="J22" i="68"/>
  <c r="K22" i="68" s="1"/>
  <c r="J32" i="68"/>
  <c r="K32" i="68" s="1"/>
  <c r="J14" i="68"/>
  <c r="K14" i="68" s="1"/>
  <c r="I27" i="69"/>
  <c r="J27" i="69" s="1"/>
  <c r="K27" i="69" s="1"/>
  <c r="J37" i="68"/>
  <c r="K37" i="68" s="1"/>
  <c r="J111" i="68"/>
  <c r="K111" i="68" s="1"/>
  <c r="J144" i="68"/>
  <c r="K144" i="68" s="1"/>
  <c r="J84" i="68"/>
  <c r="K84" i="68" s="1"/>
  <c r="J20" i="68"/>
  <c r="K20" i="68" s="1"/>
  <c r="G47" i="69"/>
  <c r="J47" i="69" s="1"/>
  <c r="K47" i="69" s="1"/>
  <c r="G28" i="69"/>
  <c r="G29" i="69"/>
  <c r="J29" i="69" s="1"/>
  <c r="K29" i="69" s="1"/>
  <c r="G43" i="69"/>
  <c r="I31" i="69"/>
  <c r="G23" i="69"/>
  <c r="J73" i="68"/>
  <c r="K73" i="68" s="1"/>
  <c r="J36" i="68"/>
  <c r="K36" i="68" s="1"/>
  <c r="J94" i="68"/>
  <c r="K94" i="68" s="1"/>
  <c r="I23" i="69"/>
  <c r="H45" i="70"/>
  <c r="I45" i="70" s="1"/>
  <c r="F44" i="70"/>
  <c r="G44" i="70" s="1"/>
  <c r="H41" i="70"/>
  <c r="I41" i="70" s="1"/>
  <c r="F40" i="70"/>
  <c r="G40" i="70" s="1"/>
  <c r="H37" i="70"/>
  <c r="I37" i="70" s="1"/>
  <c r="F36" i="70"/>
  <c r="G36" i="70" s="1"/>
  <c r="H31" i="70"/>
  <c r="I31" i="70" s="1"/>
  <c r="F30" i="70"/>
  <c r="G30" i="70" s="1"/>
  <c r="H26" i="70"/>
  <c r="I26" i="70" s="1"/>
  <c r="F25" i="70"/>
  <c r="G25" i="70" s="1"/>
  <c r="H22" i="70"/>
  <c r="I22" i="70" s="1"/>
  <c r="F21" i="70"/>
  <c r="G21" i="70" s="1"/>
  <c r="H18" i="70"/>
  <c r="I18" i="70" s="1"/>
  <c r="F17" i="70"/>
  <c r="G17" i="70" s="1"/>
  <c r="H14" i="70"/>
  <c r="I14" i="70" s="1"/>
  <c r="F13" i="70"/>
  <c r="G13" i="70" s="1"/>
  <c r="H25" i="70"/>
  <c r="I25" i="70" s="1"/>
  <c r="F16" i="70"/>
  <c r="G16" i="70" s="1"/>
  <c r="H46" i="70"/>
  <c r="I46" i="70" s="1"/>
  <c r="F45" i="70"/>
  <c r="G45" i="70" s="1"/>
  <c r="H42" i="70"/>
  <c r="I42" i="70" s="1"/>
  <c r="F41" i="70"/>
  <c r="G41" i="70" s="1"/>
  <c r="H38" i="70"/>
  <c r="I38" i="70" s="1"/>
  <c r="F37" i="70"/>
  <c r="G37" i="70" s="1"/>
  <c r="H32" i="70"/>
  <c r="I32" i="70" s="1"/>
  <c r="F31" i="70"/>
  <c r="G31" i="70" s="1"/>
  <c r="H27" i="70"/>
  <c r="I27" i="70" s="1"/>
  <c r="F26" i="70"/>
  <c r="G26" i="70" s="1"/>
  <c r="H23" i="70"/>
  <c r="I23" i="70" s="1"/>
  <c r="F22" i="70"/>
  <c r="G22" i="70" s="1"/>
  <c r="H19" i="70"/>
  <c r="I19" i="70" s="1"/>
  <c r="F18" i="70"/>
  <c r="G18" i="70" s="1"/>
  <c r="H15" i="70"/>
  <c r="I15" i="70" s="1"/>
  <c r="F14" i="70"/>
  <c r="G14" i="70" s="1"/>
  <c r="F43" i="70"/>
  <c r="G43" i="70" s="1"/>
  <c r="F34" i="70"/>
  <c r="G34" i="70" s="1"/>
  <c r="F28" i="70"/>
  <c r="G28" i="70" s="1"/>
  <c r="F24" i="70"/>
  <c r="G24" i="70" s="1"/>
  <c r="F20" i="70"/>
  <c r="G20" i="70" s="1"/>
  <c r="H13" i="70"/>
  <c r="I13" i="70" s="1"/>
  <c r="F39" i="70"/>
  <c r="G39" i="70" s="1"/>
  <c r="H17" i="70"/>
  <c r="I17" i="70" s="1"/>
  <c r="H47" i="70"/>
  <c r="I47" i="70" s="1"/>
  <c r="F46" i="70"/>
  <c r="G46" i="70" s="1"/>
  <c r="H43" i="70"/>
  <c r="I43" i="70" s="1"/>
  <c r="F42" i="70"/>
  <c r="G42" i="70" s="1"/>
  <c r="H39" i="70"/>
  <c r="I39" i="70" s="1"/>
  <c r="F38" i="70"/>
  <c r="G38" i="70" s="1"/>
  <c r="H34" i="70"/>
  <c r="I34" i="70" s="1"/>
  <c r="F32" i="70"/>
  <c r="G32" i="70" s="1"/>
  <c r="H28" i="70"/>
  <c r="I28" i="70" s="1"/>
  <c r="F27" i="70"/>
  <c r="G27" i="70" s="1"/>
  <c r="H24" i="70"/>
  <c r="I24" i="70" s="1"/>
  <c r="F23" i="70"/>
  <c r="G23" i="70" s="1"/>
  <c r="H20" i="70"/>
  <c r="I20" i="70" s="1"/>
  <c r="F19" i="70"/>
  <c r="G19" i="70" s="1"/>
  <c r="H16" i="70"/>
  <c r="I16" i="70" s="1"/>
  <c r="F15" i="70"/>
  <c r="G15" i="70" s="1"/>
  <c r="F47" i="70"/>
  <c r="G47" i="70" s="1"/>
  <c r="J47" i="70" s="1"/>
  <c r="K47" i="70" s="1"/>
  <c r="H44" i="70"/>
  <c r="I44" i="70" s="1"/>
  <c r="H40" i="70"/>
  <c r="I40" i="70" s="1"/>
  <c r="H36" i="70"/>
  <c r="I36" i="70" s="1"/>
  <c r="H30" i="70"/>
  <c r="I30" i="70" s="1"/>
  <c r="H21" i="70"/>
  <c r="I21" i="70" s="1"/>
  <c r="J136" i="68"/>
  <c r="K136" i="68" s="1"/>
  <c r="J44" i="69"/>
  <c r="K44" i="69" s="1"/>
  <c r="J129" i="68"/>
  <c r="K129" i="68" s="1"/>
  <c r="J63" i="68"/>
  <c r="K63" i="68" s="1"/>
  <c r="J35" i="68"/>
  <c r="K35" i="68" s="1"/>
  <c r="J27" i="68"/>
  <c r="K27" i="68" s="1"/>
  <c r="J103" i="68"/>
  <c r="K103" i="68" s="1"/>
  <c r="J65" i="68"/>
  <c r="K65" i="68" s="1"/>
  <c r="J46" i="68"/>
  <c r="K46" i="68" s="1"/>
  <c r="J62" i="68"/>
  <c r="K62" i="68" s="1"/>
  <c r="J61" i="68"/>
  <c r="K61" i="68" s="1"/>
  <c r="J87" i="68"/>
  <c r="K87" i="68" s="1"/>
  <c r="J56" i="68"/>
  <c r="K56" i="68" s="1"/>
  <c r="J75" i="68"/>
  <c r="K75" i="68" s="1"/>
  <c r="J66" i="68"/>
  <c r="K66" i="68" s="1"/>
  <c r="J78" i="68"/>
  <c r="K78" i="68" s="1"/>
  <c r="J48" i="68"/>
  <c r="K48" i="68" s="1"/>
  <c r="J45" i="68"/>
  <c r="K45" i="68" s="1"/>
  <c r="G148" i="68"/>
  <c r="J149" i="68" s="1"/>
  <c r="J132" i="68"/>
  <c r="K132" i="68" s="1"/>
  <c r="J102" i="68"/>
  <c r="K102" i="68" s="1"/>
  <c r="J141" i="68"/>
  <c r="K141" i="68" s="1"/>
  <c r="I148" i="68"/>
  <c r="J18" i="68"/>
  <c r="K18" i="68" s="1"/>
  <c r="J82" i="68"/>
  <c r="K82" i="68" s="1"/>
  <c r="J120" i="68"/>
  <c r="K120" i="68" s="1"/>
  <c r="J55" i="68"/>
  <c r="K55" i="68" s="1"/>
  <c r="J135" i="68"/>
  <c r="K135" i="68" s="1"/>
  <c r="J130" i="68"/>
  <c r="K130" i="68" s="1"/>
  <c r="J24" i="68"/>
  <c r="K24" i="68" s="1"/>
  <c r="J67" i="68"/>
  <c r="K67" i="68" s="1"/>
  <c r="J79" i="68"/>
  <c r="K79" i="68" s="1"/>
  <c r="J33" i="68"/>
  <c r="K33" i="68" s="1"/>
  <c r="J96" i="68"/>
  <c r="K96" i="68" s="1"/>
  <c r="J134" i="68"/>
  <c r="K134" i="68" s="1"/>
  <c r="J88" i="68"/>
  <c r="K88" i="68" s="1"/>
  <c r="J40" i="68"/>
  <c r="K40" i="68" s="1"/>
  <c r="J118" i="68"/>
  <c r="K118" i="68" s="1"/>
  <c r="J86" i="68"/>
  <c r="K86" i="68" s="1"/>
  <c r="J104" i="68"/>
  <c r="K104" i="68" s="1"/>
  <c r="J108" i="68"/>
  <c r="K108" i="68" s="1"/>
  <c r="J137" i="68"/>
  <c r="K137" i="68" s="1"/>
  <c r="J117" i="68"/>
  <c r="K117" i="68" s="1"/>
  <c r="J100" i="68"/>
  <c r="K100" i="68" s="1"/>
  <c r="J71" i="68"/>
  <c r="K71" i="68" s="1"/>
  <c r="J97" i="68"/>
  <c r="K97" i="68" s="1"/>
  <c r="J44" i="68"/>
  <c r="K44" i="68" s="1"/>
  <c r="J83" i="68"/>
  <c r="K83" i="68" s="1"/>
  <c r="J119" i="68"/>
  <c r="K119" i="68" s="1"/>
  <c r="J113" i="68"/>
  <c r="K113" i="68" s="1"/>
  <c r="J50" i="68"/>
  <c r="K50" i="68" s="1"/>
  <c r="J41" i="68"/>
  <c r="K41" i="68" s="1"/>
  <c r="J42" i="68"/>
  <c r="K42" i="68" s="1"/>
  <c r="J107" i="67"/>
  <c r="J109" i="67" s="1"/>
  <c r="J110" i="67" s="1"/>
  <c r="J112" i="67" s="1"/>
  <c r="J113" i="67" s="1"/>
  <c r="J23" i="68"/>
  <c r="K23" i="68" s="1"/>
  <c r="J93" i="68"/>
  <c r="K93" i="68" s="1"/>
  <c r="J125" i="68"/>
  <c r="K125" i="68" s="1"/>
  <c r="J126" i="68"/>
  <c r="K126" i="68" s="1"/>
  <c r="J145" i="68"/>
  <c r="K145" i="68" s="1"/>
  <c r="J128" i="68"/>
  <c r="K128" i="68" s="1"/>
  <c r="J121" i="68"/>
  <c r="K121" i="68" s="1"/>
  <c r="J127" i="68"/>
  <c r="K127" i="68" s="1"/>
  <c r="J105" i="68"/>
  <c r="K105" i="68" s="1"/>
  <c r="J110" i="68"/>
  <c r="K110" i="68" s="1"/>
  <c r="J28" i="68"/>
  <c r="K28" i="68" s="1"/>
  <c r="J143" i="68"/>
  <c r="K143" i="68" s="1"/>
  <c r="J76" i="68"/>
  <c r="K76" i="68" s="1"/>
  <c r="J142" i="68"/>
  <c r="K142" i="68" s="1"/>
  <c r="J112" i="68"/>
  <c r="K112" i="68" s="1"/>
  <c r="J24" i="69"/>
  <c r="K24" i="69" s="1"/>
  <c r="J133" i="68"/>
  <c r="K133" i="68" s="1"/>
  <c r="J82" i="66"/>
  <c r="J83" i="66" s="1"/>
  <c r="J109" i="68"/>
  <c r="K109" i="68" s="1"/>
  <c r="J146" i="68"/>
  <c r="K146" i="68" s="1"/>
  <c r="J147" i="68"/>
  <c r="K147" i="68" s="1"/>
  <c r="J131" i="65"/>
  <c r="J132" i="65" s="1"/>
  <c r="H4" i="65" s="1"/>
  <c r="I4" i="65" s="1"/>
  <c r="K13" i="68"/>
  <c r="I49" i="69" l="1"/>
  <c r="J15" i="69"/>
  <c r="K15" i="69" s="1"/>
  <c r="J46" i="69"/>
  <c r="K46" i="69" s="1"/>
  <c r="J20" i="69"/>
  <c r="K20" i="69" s="1"/>
  <c r="J26" i="69"/>
  <c r="K26" i="69" s="1"/>
  <c r="J48" i="69"/>
  <c r="K48" i="69" s="1"/>
  <c r="J31" i="69"/>
  <c r="K31" i="69" s="1"/>
  <c r="J33" i="69"/>
  <c r="K33" i="69" s="1"/>
  <c r="J40" i="69"/>
  <c r="K40" i="69" s="1"/>
  <c r="J43" i="69"/>
  <c r="K43" i="69" s="1"/>
  <c r="J18" i="69"/>
  <c r="K18" i="69" s="1"/>
  <c r="J25" i="69"/>
  <c r="K25" i="69" s="1"/>
  <c r="J41" i="69"/>
  <c r="K41" i="69" s="1"/>
  <c r="J19" i="69"/>
  <c r="K19" i="69" s="1"/>
  <c r="G49" i="69"/>
  <c r="J50" i="69" s="1"/>
  <c r="J28" i="69"/>
  <c r="K28" i="69" s="1"/>
  <c r="J39" i="70"/>
  <c r="K39" i="70" s="1"/>
  <c r="J43" i="70"/>
  <c r="K43" i="70" s="1"/>
  <c r="J16" i="69"/>
  <c r="K16" i="69" s="1"/>
  <c r="J23" i="70"/>
  <c r="K23" i="70" s="1"/>
  <c r="J42" i="70"/>
  <c r="K42" i="70" s="1"/>
  <c r="J24" i="70"/>
  <c r="K24" i="70" s="1"/>
  <c r="J18" i="70"/>
  <c r="K18" i="70" s="1"/>
  <c r="J37" i="70"/>
  <c r="K37" i="70" s="1"/>
  <c r="J44" i="70"/>
  <c r="K44" i="70" s="1"/>
  <c r="J19" i="70"/>
  <c r="K19" i="70" s="1"/>
  <c r="J38" i="70"/>
  <c r="K38" i="70" s="1"/>
  <c r="I48" i="70"/>
  <c r="G48" i="70"/>
  <c r="J49" i="70" s="1"/>
  <c r="J13" i="70"/>
  <c r="J30" i="70"/>
  <c r="K30" i="70" s="1"/>
  <c r="J22" i="70"/>
  <c r="K22" i="70" s="1"/>
  <c r="J36" i="70"/>
  <c r="K36" i="70" s="1"/>
  <c r="J41" i="70"/>
  <c r="K41" i="70" s="1"/>
  <c r="J28" i="70"/>
  <c r="K28" i="70" s="1"/>
  <c r="J20" i="70"/>
  <c r="K20" i="70" s="1"/>
  <c r="J17" i="70"/>
  <c r="K17" i="70" s="1"/>
  <c r="J27" i="70"/>
  <c r="K27" i="70" s="1"/>
  <c r="J46" i="70"/>
  <c r="K46" i="70" s="1"/>
  <c r="J34" i="70"/>
  <c r="K34" i="70" s="1"/>
  <c r="J26" i="70"/>
  <c r="K26" i="70" s="1"/>
  <c r="J45" i="70"/>
  <c r="K45" i="70" s="1"/>
  <c r="J21" i="70"/>
  <c r="K21" i="70" s="1"/>
  <c r="J40" i="70"/>
  <c r="K40" i="70" s="1"/>
  <c r="J23" i="69"/>
  <c r="K23" i="69" s="1"/>
  <c r="J15" i="70"/>
  <c r="K15" i="70" s="1"/>
  <c r="J32" i="70"/>
  <c r="K32" i="70" s="1"/>
  <c r="J14" i="70"/>
  <c r="K14" i="70" s="1"/>
  <c r="J31" i="70"/>
  <c r="K31" i="70" s="1"/>
  <c r="J16" i="70"/>
  <c r="K16" i="70" s="1"/>
  <c r="J25" i="70"/>
  <c r="K25" i="70" s="1"/>
  <c r="K14" i="69"/>
  <c r="J151" i="68"/>
  <c r="J115" i="67"/>
  <c r="J116" i="67" s="1"/>
  <c r="J85" i="66"/>
  <c r="J86" i="66" s="1"/>
  <c r="A81" i="65"/>
  <c r="J52" i="69" l="1"/>
  <c r="J54" i="69" s="1"/>
  <c r="J55" i="69" s="1"/>
  <c r="J88" i="66"/>
  <c r="J89" i="66" s="1"/>
  <c r="H4" i="66" s="1"/>
  <c r="I4" i="66" s="1"/>
  <c r="K13" i="70"/>
  <c r="J51" i="70"/>
  <c r="J153" i="68"/>
  <c r="J154" i="68" s="1"/>
  <c r="D19" i="1"/>
  <c r="J53" i="70" l="1"/>
  <c r="J54" i="70" s="1"/>
  <c r="J57" i="69"/>
  <c r="J58" i="69" s="1"/>
  <c r="J156" i="68"/>
  <c r="J157" i="68" s="1"/>
  <c r="D20" i="1"/>
  <c r="H4" i="67"/>
  <c r="I4" i="67" s="1"/>
  <c r="J56" i="70" l="1"/>
  <c r="J57" i="70" s="1"/>
  <c r="J60" i="69"/>
  <c r="J61" i="69" s="1"/>
  <c r="H4" i="69" s="1"/>
  <c r="I4" i="69" s="1"/>
  <c r="J159" i="68"/>
  <c r="D21" i="1"/>
  <c r="J160" i="68" l="1"/>
  <c r="H4" i="68" s="1"/>
  <c r="J59" i="70"/>
  <c r="J60" i="70" s="1"/>
  <c r="H4" i="70" s="1"/>
  <c r="D23" i="1"/>
  <c r="E23" i="1" s="1"/>
  <c r="I4" i="68" l="1"/>
  <c r="D22" i="1"/>
  <c r="I4" i="70"/>
  <c r="D24" i="1"/>
  <c r="E19" i="1"/>
  <c r="E24" i="1" l="1"/>
  <c r="E20" i="1"/>
  <c r="E21" i="1" l="1"/>
  <c r="E22" i="1" l="1"/>
  <c r="G292" i="64"/>
  <c r="J292" i="64" s="1"/>
  <c r="K292" i="64" s="1"/>
  <c r="G290" i="64"/>
  <c r="J290" i="64" s="1"/>
  <c r="K290" i="64" s="1"/>
  <c r="G288" i="64"/>
  <c r="J288" i="64" s="1"/>
  <c r="K288" i="64" s="1"/>
  <c r="G289" i="64" l="1"/>
  <c r="J289" i="64" s="1"/>
  <c r="K289" i="64" s="1"/>
  <c r="G291" i="64"/>
  <c r="J291" i="64" s="1"/>
  <c r="K291" i="64" s="1"/>
  <c r="G287" i="64" l="1"/>
  <c r="J287" i="64" s="1"/>
  <c r="K287" i="64" s="1"/>
  <c r="G286" i="64" l="1"/>
  <c r="J286" i="64" s="1"/>
  <c r="K286" i="64" s="1"/>
  <c r="G285" i="64" l="1"/>
  <c r="J285" i="64" s="1"/>
  <c r="K285" i="64" s="1"/>
  <c r="G284" i="64" l="1"/>
  <c r="J284" i="64" s="1"/>
  <c r="K284" i="64" s="1"/>
  <c r="G283" i="64" l="1"/>
  <c r="J283" i="64" s="1"/>
  <c r="K283" i="64" s="1"/>
  <c r="G282" i="64" l="1"/>
  <c r="J282" i="64" s="1"/>
  <c r="K282" i="64" s="1"/>
  <c r="G281" i="64" l="1"/>
  <c r="J281" i="64" s="1"/>
  <c r="K281" i="64" s="1"/>
  <c r="G280" i="64" l="1"/>
  <c r="J280" i="64" s="1"/>
  <c r="K280" i="64" s="1"/>
  <c r="G279" i="64" l="1"/>
  <c r="J279" i="64" s="1"/>
  <c r="K279" i="64" s="1"/>
  <c r="G278" i="64" l="1"/>
  <c r="J278" i="64" s="1"/>
  <c r="K278" i="64" s="1"/>
  <c r="G277" i="64" l="1"/>
  <c r="J277" i="64" s="1"/>
  <c r="K277" i="64" s="1"/>
  <c r="G276" i="64" l="1"/>
  <c r="J276" i="64" s="1"/>
  <c r="K276" i="64" s="1"/>
  <c r="G275" i="64" l="1"/>
  <c r="J275" i="64" s="1"/>
  <c r="K275" i="64" s="1"/>
  <c r="G273" i="64" l="1"/>
  <c r="J273" i="64" s="1"/>
  <c r="K273" i="64" s="1"/>
  <c r="G272" i="64" l="1"/>
  <c r="J272" i="64" s="1"/>
  <c r="K272" i="64" s="1"/>
  <c r="G271" i="64" l="1"/>
  <c r="J271" i="64" s="1"/>
  <c r="K271" i="64" s="1"/>
  <c r="G269" i="64" l="1"/>
  <c r="J269" i="64" s="1"/>
  <c r="K269" i="64" s="1"/>
  <c r="G268" i="64" l="1"/>
  <c r="J268" i="64" s="1"/>
  <c r="K268" i="64" s="1"/>
  <c r="G267" i="64" l="1"/>
  <c r="J267" i="64" s="1"/>
  <c r="K267" i="64" s="1"/>
  <c r="G265" i="64" l="1"/>
  <c r="J265" i="64" s="1"/>
  <c r="K265" i="64" s="1"/>
  <c r="G264" i="64" l="1"/>
  <c r="J264" i="64" s="1"/>
  <c r="K264" i="64" s="1"/>
  <c r="G263" i="64" l="1"/>
  <c r="J263" i="64" s="1"/>
  <c r="K263" i="64" s="1"/>
  <c r="G261" i="64" l="1"/>
  <c r="J261" i="64" s="1"/>
  <c r="K261" i="64" s="1"/>
  <c r="G260" i="64" l="1"/>
  <c r="J260" i="64" s="1"/>
  <c r="K260" i="64" s="1"/>
  <c r="G259" i="64" l="1"/>
  <c r="J259" i="64" s="1"/>
  <c r="K259" i="64" s="1"/>
  <c r="G257" i="64" l="1"/>
  <c r="J257" i="64" s="1"/>
  <c r="K257" i="64" s="1"/>
  <c r="G256" i="64" l="1"/>
  <c r="J256" i="64" s="1"/>
  <c r="K256" i="64" s="1"/>
  <c r="G255" i="64" l="1"/>
  <c r="J255" i="64" s="1"/>
  <c r="K255" i="64" s="1"/>
  <c r="G254" i="64" l="1"/>
  <c r="J254" i="64" s="1"/>
  <c r="K254" i="64" s="1"/>
  <c r="G253" i="64" l="1"/>
  <c r="J253" i="64" s="1"/>
  <c r="K253" i="64" s="1"/>
  <c r="G252" i="64" l="1"/>
  <c r="J252" i="64" s="1"/>
  <c r="K252" i="64" s="1"/>
  <c r="G251" i="64" l="1"/>
  <c r="J251" i="64" s="1"/>
  <c r="K251" i="64" s="1"/>
  <c r="G249" i="64" l="1"/>
  <c r="J249" i="64" s="1"/>
  <c r="K249" i="64" s="1"/>
  <c r="G248" i="64" l="1"/>
  <c r="J248" i="64" s="1"/>
  <c r="K248" i="64" s="1"/>
  <c r="G247" i="64" l="1"/>
  <c r="J247" i="64" s="1"/>
  <c r="K247" i="64" s="1"/>
  <c r="G246" i="64" l="1"/>
  <c r="J246" i="64" s="1"/>
  <c r="K246" i="64" s="1"/>
  <c r="G245" i="64" l="1"/>
  <c r="J245" i="64" s="1"/>
  <c r="K245" i="64" s="1"/>
  <c r="G244" i="64" l="1"/>
  <c r="J244" i="64" s="1"/>
  <c r="K244" i="64" s="1"/>
  <c r="G242" i="64" l="1"/>
  <c r="J242" i="64" s="1"/>
  <c r="K242" i="64" s="1"/>
  <c r="G241" i="64" l="1"/>
  <c r="J241" i="64" s="1"/>
  <c r="K241" i="64" s="1"/>
  <c r="G240" i="64" l="1"/>
  <c r="J240" i="64" s="1"/>
  <c r="K240" i="64" s="1"/>
  <c r="G238" i="64" l="1"/>
  <c r="J238" i="64" s="1"/>
  <c r="K238" i="64" s="1"/>
  <c r="G237" i="64" l="1"/>
  <c r="J237" i="64" s="1"/>
  <c r="K237" i="64" s="1"/>
  <c r="G236" i="64" l="1"/>
  <c r="J236" i="64" s="1"/>
  <c r="K236" i="64" s="1"/>
  <c r="G235" i="64" l="1"/>
  <c r="J235" i="64" s="1"/>
  <c r="K235" i="64" s="1"/>
  <c r="G233" i="64" l="1"/>
  <c r="J233" i="64" s="1"/>
  <c r="K233" i="64" s="1"/>
  <c r="G232" i="64" l="1"/>
  <c r="J232" i="64" s="1"/>
  <c r="K232" i="64" s="1"/>
  <c r="G231" i="64" l="1"/>
  <c r="J231" i="64" s="1"/>
  <c r="K231" i="64" s="1"/>
  <c r="G230" i="64" l="1"/>
  <c r="J230" i="64" s="1"/>
  <c r="K230" i="64" s="1"/>
  <c r="G228" i="64" l="1"/>
  <c r="J228" i="64" s="1"/>
  <c r="K228" i="64" s="1"/>
  <c r="G227" i="64" l="1"/>
  <c r="J227" i="64" s="1"/>
  <c r="K227" i="64" s="1"/>
  <c r="G226" i="64" l="1"/>
  <c r="J226" i="64" s="1"/>
  <c r="K226" i="64" s="1"/>
  <c r="G225" i="64" l="1"/>
  <c r="J225" i="64" s="1"/>
  <c r="K225" i="64" s="1"/>
  <c r="G224" i="64" l="1"/>
  <c r="J224" i="64" s="1"/>
  <c r="K224" i="64" s="1"/>
  <c r="G223" i="64" l="1"/>
  <c r="J223" i="64" s="1"/>
  <c r="K223" i="64" s="1"/>
  <c r="G221" i="64" l="1"/>
  <c r="J221" i="64" s="1"/>
  <c r="K221" i="64" s="1"/>
  <c r="G220" i="64" l="1"/>
  <c r="J220" i="64" s="1"/>
  <c r="K220" i="64" s="1"/>
  <c r="G219" i="64" l="1"/>
  <c r="J219" i="64" s="1"/>
  <c r="K219" i="64" s="1"/>
  <c r="G218" i="64" l="1"/>
  <c r="J218" i="64" s="1"/>
  <c r="K218" i="64" s="1"/>
  <c r="G216" i="64" l="1"/>
  <c r="J216" i="64" s="1"/>
  <c r="K216" i="64" s="1"/>
  <c r="G215" i="64" l="1"/>
  <c r="J215" i="64" s="1"/>
  <c r="K215" i="64" s="1"/>
  <c r="G214" i="64" l="1"/>
  <c r="J214" i="64" s="1"/>
  <c r="K214" i="64" s="1"/>
  <c r="G213" i="64" l="1"/>
  <c r="J213" i="64" s="1"/>
  <c r="K213" i="64" s="1"/>
  <c r="G212" i="64" l="1"/>
  <c r="J212" i="64" s="1"/>
  <c r="K212" i="64" s="1"/>
  <c r="G210" i="64" l="1"/>
  <c r="J210" i="64" s="1"/>
  <c r="K210" i="64" s="1"/>
  <c r="G209" i="64" l="1"/>
  <c r="J209" i="64" s="1"/>
  <c r="K209" i="64" s="1"/>
  <c r="G208" i="64" l="1"/>
  <c r="J208" i="64" s="1"/>
  <c r="K208" i="64" s="1"/>
  <c r="G207" i="64" l="1"/>
  <c r="J207" i="64" s="1"/>
  <c r="K207" i="64" s="1"/>
  <c r="G205" i="64" l="1"/>
  <c r="J205" i="64" s="1"/>
  <c r="K205" i="64" s="1"/>
  <c r="G204" i="64" l="1"/>
  <c r="J204" i="64" s="1"/>
  <c r="K204" i="64" s="1"/>
  <c r="G203" i="64" l="1"/>
  <c r="J203" i="64" s="1"/>
  <c r="K203" i="64" s="1"/>
  <c r="G202" i="64" l="1"/>
  <c r="J202" i="64" s="1"/>
  <c r="K202" i="64" s="1"/>
  <c r="G201" i="64" l="1"/>
  <c r="J201" i="64" s="1"/>
  <c r="K201" i="64" s="1"/>
  <c r="G199" i="64" l="1"/>
  <c r="J199" i="64" s="1"/>
  <c r="K199" i="64" s="1"/>
  <c r="G198" i="64" l="1"/>
  <c r="J198" i="64" s="1"/>
  <c r="K198" i="64" s="1"/>
  <c r="G197" i="64" l="1"/>
  <c r="J197" i="64" s="1"/>
  <c r="K197" i="64" s="1"/>
  <c r="G196" i="64" l="1"/>
  <c r="J196" i="64" s="1"/>
  <c r="K196" i="64" s="1"/>
  <c r="G195" i="64" l="1"/>
  <c r="J195" i="64" s="1"/>
  <c r="K195" i="64" s="1"/>
  <c r="G194" i="64" l="1"/>
  <c r="J194" i="64" s="1"/>
  <c r="K194" i="64" s="1"/>
  <c r="G192" i="64" l="1"/>
  <c r="J192" i="64" s="1"/>
  <c r="K192" i="64" s="1"/>
  <c r="G191" i="64" l="1"/>
  <c r="J191" i="64" s="1"/>
  <c r="K191" i="64" s="1"/>
  <c r="G190" i="64" l="1"/>
  <c r="J190" i="64" s="1"/>
  <c r="K190" i="64" s="1"/>
  <c r="G189" i="64" l="1"/>
  <c r="J189" i="64" s="1"/>
  <c r="K189" i="64" s="1"/>
  <c r="G188" i="64" l="1"/>
  <c r="J188" i="64" s="1"/>
  <c r="K188" i="64" s="1"/>
  <c r="G187" i="64" l="1"/>
  <c r="J187" i="64" s="1"/>
  <c r="K187" i="64" s="1"/>
  <c r="G185" i="64" l="1"/>
  <c r="J185" i="64" s="1"/>
  <c r="K185" i="64" s="1"/>
  <c r="G184" i="64" l="1"/>
  <c r="J184" i="64" s="1"/>
  <c r="K184" i="64" s="1"/>
  <c r="G182" i="64" l="1"/>
  <c r="J182" i="64" s="1"/>
  <c r="K182" i="64" s="1"/>
  <c r="G181" i="64" l="1"/>
  <c r="J181" i="64" s="1"/>
  <c r="K181" i="64" s="1"/>
  <c r="G180" i="64" l="1"/>
  <c r="J180" i="64" s="1"/>
  <c r="K180" i="64" s="1"/>
  <c r="G179" i="64" l="1"/>
  <c r="J179" i="64" s="1"/>
  <c r="K179" i="64" s="1"/>
  <c r="G178" i="64" l="1"/>
  <c r="J178" i="64" s="1"/>
  <c r="K178" i="64" s="1"/>
  <c r="G177" i="64" l="1"/>
  <c r="J177" i="64" s="1"/>
  <c r="K177" i="64" s="1"/>
  <c r="G175" i="64" l="1"/>
  <c r="J175" i="64" s="1"/>
  <c r="K175" i="64" s="1"/>
  <c r="G174" i="64" l="1"/>
  <c r="J174" i="64" s="1"/>
  <c r="K174" i="64" s="1"/>
  <c r="G173" i="64" l="1"/>
  <c r="J173" i="64" s="1"/>
  <c r="K173" i="64" s="1"/>
  <c r="G172" i="64" l="1"/>
  <c r="J172" i="64" s="1"/>
  <c r="K172" i="64" s="1"/>
  <c r="G170" i="64" l="1"/>
  <c r="J170" i="64" s="1"/>
  <c r="K170" i="64" s="1"/>
  <c r="G169" i="64" l="1"/>
  <c r="J169" i="64" s="1"/>
  <c r="K169" i="64" s="1"/>
  <c r="G168" i="64" l="1"/>
  <c r="J168" i="64" s="1"/>
  <c r="K168" i="64" s="1"/>
  <c r="G167" i="64" l="1"/>
  <c r="J167" i="64" s="1"/>
  <c r="K167" i="64" s="1"/>
  <c r="G166" i="64" l="1"/>
  <c r="J166" i="64" s="1"/>
  <c r="K166" i="64" s="1"/>
  <c r="G165" i="64" l="1"/>
  <c r="J165" i="64" s="1"/>
  <c r="K165" i="64" s="1"/>
  <c r="G163" i="64" l="1"/>
  <c r="J163" i="64" s="1"/>
  <c r="K163" i="64" s="1"/>
  <c r="G162" i="64" l="1"/>
  <c r="J162" i="64" s="1"/>
  <c r="K162" i="64" s="1"/>
  <c r="G161" i="64" l="1"/>
  <c r="J161" i="64" s="1"/>
  <c r="K161" i="64" s="1"/>
  <c r="G160" i="64" l="1"/>
  <c r="J160" i="64" s="1"/>
  <c r="K160" i="64" s="1"/>
  <c r="G159" i="64" l="1"/>
  <c r="J159" i="64" s="1"/>
  <c r="K159" i="64" s="1"/>
  <c r="G157" i="64" l="1"/>
  <c r="J157" i="64" s="1"/>
  <c r="K157" i="64" s="1"/>
  <c r="G156" i="64" l="1"/>
  <c r="J156" i="64" s="1"/>
  <c r="K156" i="64" s="1"/>
  <c r="G155" i="64" l="1"/>
  <c r="J155" i="64" s="1"/>
  <c r="K155" i="64" s="1"/>
  <c r="G154" i="64" l="1"/>
  <c r="J154" i="64" s="1"/>
  <c r="K154" i="64" s="1"/>
  <c r="G153" i="64" l="1"/>
  <c r="J153" i="64" s="1"/>
  <c r="K153" i="64" s="1"/>
  <c r="G152" i="64" l="1"/>
  <c r="J152" i="64" s="1"/>
  <c r="K152" i="64" s="1"/>
  <c r="G150" i="64" l="1"/>
  <c r="J150" i="64" s="1"/>
  <c r="K150" i="64" s="1"/>
  <c r="G149" i="64" l="1"/>
  <c r="J149" i="64" s="1"/>
  <c r="K149" i="64" s="1"/>
  <c r="G148" i="64" l="1"/>
  <c r="J148" i="64" s="1"/>
  <c r="K148" i="64" s="1"/>
  <c r="G147" i="64" l="1"/>
  <c r="J147" i="64" s="1"/>
  <c r="K147" i="64" s="1"/>
  <c r="G146" i="64" l="1"/>
  <c r="J146" i="64" s="1"/>
  <c r="K146" i="64" s="1"/>
  <c r="G144" i="64" l="1"/>
  <c r="J144" i="64" s="1"/>
  <c r="K144" i="64" s="1"/>
  <c r="G143" i="64" l="1"/>
  <c r="J143" i="64" s="1"/>
  <c r="K143" i="64" s="1"/>
  <c r="G142" i="64" l="1"/>
  <c r="J142" i="64" s="1"/>
  <c r="K142" i="64" s="1"/>
  <c r="G141" i="64" l="1"/>
  <c r="J141" i="64" s="1"/>
  <c r="K141" i="64" s="1"/>
  <c r="G140" i="64" l="1"/>
  <c r="J140" i="64" s="1"/>
  <c r="K140" i="64" s="1"/>
  <c r="G139" i="64" l="1"/>
  <c r="J139" i="64" s="1"/>
  <c r="K139" i="64" s="1"/>
  <c r="G138" i="64" l="1"/>
  <c r="J138" i="64" s="1"/>
  <c r="K138" i="64" s="1"/>
  <c r="G136" i="64" l="1"/>
  <c r="J136" i="64" s="1"/>
  <c r="K136" i="64" s="1"/>
  <c r="G135" i="64" l="1"/>
  <c r="J135" i="64" s="1"/>
  <c r="K135" i="64" s="1"/>
  <c r="G134" i="64" l="1"/>
  <c r="J134" i="64" s="1"/>
  <c r="K134" i="64" s="1"/>
  <c r="G133" i="64" l="1"/>
  <c r="J133" i="64" s="1"/>
  <c r="K133" i="64" s="1"/>
  <c r="G132" i="64" l="1"/>
  <c r="J132" i="64" s="1"/>
  <c r="K132" i="64" s="1"/>
  <c r="G131" i="64" l="1"/>
  <c r="J131" i="64" s="1"/>
  <c r="K131" i="64" s="1"/>
  <c r="G129" i="64" l="1"/>
  <c r="J129" i="64" s="1"/>
  <c r="K129" i="64" s="1"/>
  <c r="G128" i="64" l="1"/>
  <c r="J128" i="64" s="1"/>
  <c r="K128" i="64" s="1"/>
  <c r="G127" i="64" l="1"/>
  <c r="J127" i="64" s="1"/>
  <c r="K127" i="64" s="1"/>
  <c r="G125" i="64" l="1"/>
  <c r="J125" i="64" s="1"/>
  <c r="K125" i="64" s="1"/>
  <c r="G124" i="64" l="1"/>
  <c r="J124" i="64" s="1"/>
  <c r="K124" i="64" s="1"/>
  <c r="G123" i="64" l="1"/>
  <c r="J123" i="64" s="1"/>
  <c r="K123" i="64" s="1"/>
  <c r="G121" i="64" l="1"/>
  <c r="J121" i="64" s="1"/>
  <c r="K121" i="64" s="1"/>
  <c r="G120" i="64" l="1"/>
  <c r="J120" i="64" s="1"/>
  <c r="K120" i="64" s="1"/>
  <c r="G119" i="64" l="1"/>
  <c r="J119" i="64" s="1"/>
  <c r="K119" i="64" s="1"/>
  <c r="G118" i="64" l="1"/>
  <c r="J118" i="64" s="1"/>
  <c r="K118" i="64" s="1"/>
  <c r="G117" i="64" l="1"/>
  <c r="J117" i="64" s="1"/>
  <c r="K117" i="64" s="1"/>
  <c r="G115" i="64" l="1"/>
  <c r="J115" i="64" s="1"/>
  <c r="K115" i="64" s="1"/>
  <c r="G114" i="64" l="1"/>
  <c r="J114" i="64" s="1"/>
  <c r="K114" i="64" s="1"/>
  <c r="G113" i="64" l="1"/>
  <c r="J113" i="64" s="1"/>
  <c r="K113" i="64" s="1"/>
  <c r="G112" i="64" l="1"/>
  <c r="J112" i="64" s="1"/>
  <c r="K112" i="64" s="1"/>
  <c r="G111" i="64" l="1"/>
  <c r="J111" i="64" s="1"/>
  <c r="K111" i="64" s="1"/>
  <c r="G110" i="64" l="1"/>
  <c r="J110" i="64" s="1"/>
  <c r="K110" i="64" s="1"/>
  <c r="G109" i="64" l="1"/>
  <c r="J109" i="64" s="1"/>
  <c r="K109" i="64" s="1"/>
  <c r="G108" i="64" l="1"/>
  <c r="J108" i="64" s="1"/>
  <c r="K108" i="64" s="1"/>
  <c r="G106" i="64" l="1"/>
  <c r="J106" i="64" s="1"/>
  <c r="K106" i="64" s="1"/>
  <c r="G105" i="64" l="1"/>
  <c r="J105" i="64" s="1"/>
  <c r="K105" i="64" s="1"/>
  <c r="G104" i="64" l="1"/>
  <c r="J104" i="64" s="1"/>
  <c r="K104" i="64" s="1"/>
  <c r="G102" i="64" l="1"/>
  <c r="J102" i="64" s="1"/>
  <c r="K102" i="64" s="1"/>
  <c r="G101" i="64" l="1"/>
  <c r="J101" i="64" s="1"/>
  <c r="K101" i="64" s="1"/>
  <c r="G100" i="64" l="1"/>
  <c r="J100" i="64" s="1"/>
  <c r="K100" i="64" s="1"/>
  <c r="G98" i="64" l="1"/>
  <c r="J98" i="64" s="1"/>
  <c r="K98" i="64" s="1"/>
  <c r="G97" i="64" l="1"/>
  <c r="J97" i="64" s="1"/>
  <c r="K97" i="64" s="1"/>
  <c r="G96" i="64" l="1"/>
  <c r="J96" i="64" s="1"/>
  <c r="K96" i="64" s="1"/>
  <c r="G95" i="64" l="1"/>
  <c r="J95" i="64" s="1"/>
  <c r="K95" i="64" s="1"/>
  <c r="G94" i="64" l="1"/>
  <c r="J94" i="64" s="1"/>
  <c r="K94" i="64" s="1"/>
  <c r="G93" i="64" l="1"/>
  <c r="J93" i="64" s="1"/>
  <c r="K93" i="64" s="1"/>
  <c r="G92" i="64" l="1"/>
  <c r="J92" i="64" s="1"/>
  <c r="K92" i="64" s="1"/>
  <c r="G91" i="64" l="1"/>
  <c r="J91" i="64" s="1"/>
  <c r="K91" i="64" s="1"/>
  <c r="G89" i="64" l="1"/>
  <c r="J89" i="64" s="1"/>
  <c r="K89" i="64" s="1"/>
  <c r="G88" i="64" l="1"/>
  <c r="J88" i="64" s="1"/>
  <c r="K88" i="64" s="1"/>
  <c r="G87" i="64" l="1"/>
  <c r="J87" i="64" s="1"/>
  <c r="K87" i="64" s="1"/>
  <c r="G86" i="64" l="1"/>
  <c r="J86" i="64" s="1"/>
  <c r="K86" i="64" s="1"/>
  <c r="G85" i="64" l="1"/>
  <c r="J85" i="64" s="1"/>
  <c r="K85" i="64" s="1"/>
  <c r="G84" i="64" l="1"/>
  <c r="J84" i="64" s="1"/>
  <c r="K84" i="64" s="1"/>
  <c r="G83" i="64" l="1"/>
  <c r="J83" i="64" s="1"/>
  <c r="K83" i="64" s="1"/>
  <c r="G81" i="64" l="1"/>
  <c r="J81" i="64" s="1"/>
  <c r="K81" i="64" s="1"/>
  <c r="G80" i="64" l="1"/>
  <c r="J80" i="64" s="1"/>
  <c r="K80" i="64" s="1"/>
  <c r="G79" i="64" l="1"/>
  <c r="J79" i="64" s="1"/>
  <c r="K79" i="64" s="1"/>
  <c r="G78" i="64" l="1"/>
  <c r="J78" i="64" s="1"/>
  <c r="K78" i="64" s="1"/>
  <c r="G77" i="64" l="1"/>
  <c r="J77" i="64" s="1"/>
  <c r="K77" i="64" s="1"/>
  <c r="G76" i="64" l="1"/>
  <c r="J76" i="64" s="1"/>
  <c r="K76" i="64" s="1"/>
  <c r="G74" i="64" l="1"/>
  <c r="J74" i="64" s="1"/>
  <c r="K74" i="64" s="1"/>
  <c r="G73" i="64" l="1"/>
  <c r="J73" i="64" s="1"/>
  <c r="K73" i="64" s="1"/>
  <c r="G72" i="64" l="1"/>
  <c r="J72" i="64" s="1"/>
  <c r="K72" i="64" s="1"/>
  <c r="G70" i="64" l="1"/>
  <c r="J70" i="64" s="1"/>
  <c r="K70" i="64" s="1"/>
  <c r="G69" i="64" l="1"/>
  <c r="J69" i="64" s="1"/>
  <c r="K69" i="64" s="1"/>
  <c r="G68" i="64" l="1"/>
  <c r="J68" i="64" s="1"/>
  <c r="K68" i="64" s="1"/>
  <c r="G67" i="64" l="1"/>
  <c r="J67" i="64" s="1"/>
  <c r="K67" i="64" s="1"/>
  <c r="G65" i="64" l="1"/>
  <c r="J65" i="64" s="1"/>
  <c r="K65" i="64" s="1"/>
  <c r="G64" i="64" l="1"/>
  <c r="J64" i="64" s="1"/>
  <c r="K64" i="64" s="1"/>
  <c r="G63" i="64" l="1"/>
  <c r="J63" i="64" s="1"/>
  <c r="K63" i="64" s="1"/>
  <c r="G62" i="64" l="1"/>
  <c r="J62" i="64" s="1"/>
  <c r="K62" i="64" s="1"/>
  <c r="G61" i="64" l="1"/>
  <c r="J61" i="64" s="1"/>
  <c r="K61" i="64" s="1"/>
  <c r="G60" i="64" l="1"/>
  <c r="J60" i="64" s="1"/>
  <c r="K60" i="64" s="1"/>
  <c r="G59" i="64" l="1"/>
  <c r="J59" i="64" s="1"/>
  <c r="K59" i="64" s="1"/>
  <c r="G58" i="64" l="1"/>
  <c r="J58" i="64" s="1"/>
  <c r="K58" i="64" s="1"/>
  <c r="G57" i="64" l="1"/>
  <c r="J57" i="64" s="1"/>
  <c r="K57" i="64" s="1"/>
  <c r="G56" i="64" l="1"/>
  <c r="J56" i="64" s="1"/>
  <c r="K56" i="64" s="1"/>
  <c r="G55" i="64" l="1"/>
  <c r="J55" i="64" s="1"/>
  <c r="K55" i="64" s="1"/>
  <c r="G54" i="64" l="1"/>
  <c r="J54" i="64" s="1"/>
  <c r="K54" i="64" s="1"/>
  <c r="G53" i="64" l="1"/>
  <c r="J53" i="64" s="1"/>
  <c r="K53" i="64" s="1"/>
  <c r="G52" i="64" l="1"/>
  <c r="J52" i="64" s="1"/>
  <c r="K52" i="64" s="1"/>
  <c r="G51" i="64" l="1"/>
  <c r="J51" i="64" s="1"/>
  <c r="K51" i="64" s="1"/>
  <c r="G50" i="64" l="1"/>
  <c r="J50" i="64" s="1"/>
  <c r="K50" i="64" s="1"/>
  <c r="G49" i="64" l="1"/>
  <c r="J49" i="64" s="1"/>
  <c r="K49" i="64" s="1"/>
  <c r="G48" i="64" l="1"/>
  <c r="J48" i="64" s="1"/>
  <c r="K48" i="64" s="1"/>
  <c r="G47" i="64" l="1"/>
  <c r="J47" i="64" s="1"/>
  <c r="K47" i="64" s="1"/>
  <c r="G46" i="64" l="1"/>
  <c r="J46" i="64" s="1"/>
  <c r="K46" i="64" s="1"/>
  <c r="G45" i="64" l="1"/>
  <c r="J45" i="64" s="1"/>
  <c r="K45" i="64" s="1"/>
  <c r="G44" i="64" l="1"/>
  <c r="J44" i="64" s="1"/>
  <c r="K44" i="64" s="1"/>
  <c r="G43" i="64" l="1"/>
  <c r="J43" i="64" s="1"/>
  <c r="K43" i="64" s="1"/>
  <c r="G42" i="64" l="1"/>
  <c r="J42" i="64" s="1"/>
  <c r="K42" i="64" s="1"/>
  <c r="G41" i="64" l="1"/>
  <c r="J41" i="64" s="1"/>
  <c r="K41" i="64" s="1"/>
  <c r="G40" i="64" l="1"/>
  <c r="J40" i="64" s="1"/>
  <c r="K40" i="64" s="1"/>
  <c r="G39" i="64" l="1"/>
  <c r="J39" i="64" s="1"/>
  <c r="K39" i="64" s="1"/>
  <c r="G38" i="64" l="1"/>
  <c r="J38" i="64" s="1"/>
  <c r="K38" i="64" s="1"/>
  <c r="G37" i="64" l="1"/>
  <c r="J37" i="64" s="1"/>
  <c r="K37" i="64" s="1"/>
  <c r="G36" i="64" l="1"/>
  <c r="J36" i="64" s="1"/>
  <c r="K36" i="64" s="1"/>
  <c r="G35" i="64" l="1"/>
  <c r="J35" i="64" s="1"/>
  <c r="K35" i="64" s="1"/>
  <c r="G34" i="64" l="1"/>
  <c r="J34" i="64" s="1"/>
  <c r="K34" i="64" s="1"/>
  <c r="G33" i="64" l="1"/>
  <c r="J33" i="64" s="1"/>
  <c r="K33" i="64" s="1"/>
  <c r="G32" i="64" l="1"/>
  <c r="J32" i="64" s="1"/>
  <c r="K32" i="64" s="1"/>
  <c r="G31" i="64" l="1"/>
  <c r="J31" i="64" s="1"/>
  <c r="K31" i="64" s="1"/>
  <c r="G30" i="64" l="1"/>
  <c r="J30" i="64" s="1"/>
  <c r="K30" i="64" s="1"/>
  <c r="G29" i="64" l="1"/>
  <c r="J29" i="64" s="1"/>
  <c r="K29" i="64" s="1"/>
  <c r="G28" i="64" l="1"/>
  <c r="J28" i="64" s="1"/>
  <c r="K28" i="64" s="1"/>
  <c r="G27" i="64" l="1"/>
  <c r="J27" i="64" s="1"/>
  <c r="K27" i="64" s="1"/>
  <c r="G26" i="64" l="1"/>
  <c r="J26" i="64" s="1"/>
  <c r="K26" i="64" s="1"/>
  <c r="G25" i="64" l="1"/>
  <c r="J25" i="64" s="1"/>
  <c r="K25" i="64" s="1"/>
  <c r="G24" i="64" l="1"/>
  <c r="J24" i="64" s="1"/>
  <c r="K24" i="64" s="1"/>
  <c r="G23" i="64" l="1"/>
  <c r="J23" i="64" s="1"/>
  <c r="K23" i="64" s="1"/>
  <c r="G22" i="64" l="1"/>
  <c r="J22" i="64" s="1"/>
  <c r="K22" i="64" s="1"/>
  <c r="G21" i="64" l="1"/>
  <c r="J21" i="64" s="1"/>
  <c r="K21" i="64" s="1"/>
  <c r="G20" i="64" l="1"/>
  <c r="J20" i="64" s="1"/>
  <c r="K20" i="64" s="1"/>
  <c r="G19" i="64" l="1"/>
  <c r="J19" i="64" s="1"/>
  <c r="K19" i="64" s="1"/>
  <c r="G18" i="64" l="1"/>
  <c r="J18" i="64" s="1"/>
  <c r="K18" i="64" s="1"/>
  <c r="G17" i="64" l="1"/>
  <c r="J17" i="64" s="1"/>
  <c r="K17" i="64" s="1"/>
  <c r="G16" i="64" l="1"/>
  <c r="J16" i="64" s="1"/>
  <c r="K16" i="64" s="1"/>
  <c r="G15" i="64" l="1"/>
  <c r="J15" i="64" s="1"/>
  <c r="K15" i="64" s="1"/>
  <c r="G14" i="64" l="1"/>
  <c r="J14" i="64" s="1"/>
  <c r="K14" i="64" s="1"/>
  <c r="G13" i="64" l="1"/>
  <c r="J13" i="64" l="1"/>
  <c r="G293" i="64"/>
  <c r="J294" i="64" s="1"/>
  <c r="K13" i="64" l="1"/>
  <c r="J296" i="64"/>
  <c r="J298" i="64" l="1"/>
  <c r="J299" i="64" s="1"/>
  <c r="J301" i="64" l="1"/>
  <c r="J302" i="64" s="1"/>
  <c r="J304" i="64" l="1"/>
  <c r="J305" i="64" s="1"/>
  <c r="H4" i="64" s="1"/>
  <c r="I4" i="64" s="1"/>
  <c r="D18" i="1"/>
  <c r="D26" i="1" s="1"/>
  <c r="F23" i="1" l="1"/>
  <c r="D28" i="1"/>
  <c r="F18" i="1"/>
  <c r="F21" i="1"/>
  <c r="E26" i="1"/>
  <c r="F19" i="1"/>
  <c r="F24" i="1"/>
  <c r="E18" i="1"/>
  <c r="F22" i="1"/>
  <c r="F20" i="1"/>
  <c r="E28" i="1" l="1"/>
</calcChain>
</file>

<file path=xl/sharedStrings.xml><?xml version="1.0" encoding="utf-8"?>
<sst xmlns="http://schemas.openxmlformats.org/spreadsheetml/2006/main" count="1728" uniqueCount="636">
  <si>
    <t>1</t>
  </si>
  <si>
    <t>3</t>
  </si>
  <si>
    <t>4</t>
  </si>
  <si>
    <t>6</t>
  </si>
  <si>
    <t>7</t>
  </si>
  <si>
    <t>8</t>
  </si>
  <si>
    <t>9</t>
  </si>
  <si>
    <t>10</t>
  </si>
  <si>
    <t>11</t>
  </si>
  <si>
    <t>TOTAL VALUE</t>
  </si>
  <si>
    <t>GEL</t>
  </si>
  <si>
    <t>USD</t>
  </si>
  <si>
    <t>RATE</t>
  </si>
  <si>
    <t>5</t>
  </si>
  <si>
    <t>14</t>
  </si>
  <si>
    <t>13</t>
  </si>
  <si>
    <t>15</t>
  </si>
  <si>
    <t xml:space="preserve">Grand Total/Per Total % </t>
  </si>
  <si>
    <t>საინჟინრო ნაწილი</t>
  </si>
  <si>
    <t>სამშენებლო ფართი (მ/2)</t>
  </si>
  <si>
    <t>ცალი</t>
  </si>
  <si>
    <t>მ3</t>
  </si>
  <si>
    <t>მ2</t>
  </si>
  <si>
    <t>ჯამი</t>
  </si>
  <si>
    <t>ვენტილაცია</t>
  </si>
  <si>
    <t>გათბობა-გაგრილება</t>
  </si>
  <si>
    <t>კანალიზაცია</t>
  </si>
  <si>
    <t>ელექტროობა</t>
  </si>
  <si>
    <t>სახანძრო უსაფრთხოება</t>
  </si>
  <si>
    <t>ჯამური გვერდი</t>
  </si>
  <si>
    <t>ფასი კვადრატულ მეტრზე</t>
  </si>
  <si>
    <t>Description</t>
  </si>
  <si>
    <t>Unit</t>
  </si>
  <si>
    <t>Quantity</t>
  </si>
  <si>
    <t>Material</t>
  </si>
  <si>
    <t>Labor</t>
  </si>
  <si>
    <t>TOTAL PER ITEM</t>
  </si>
  <si>
    <t>COST PER UNIT</t>
  </si>
  <si>
    <t>Unit Price Material</t>
  </si>
  <si>
    <t>Unit Price Labor</t>
  </si>
  <si>
    <t>Manufacturer brand name</t>
  </si>
  <si>
    <t>NOTE</t>
  </si>
  <si>
    <t>Normative Ratio</t>
  </si>
  <si>
    <t>Total</t>
  </si>
  <si>
    <t>Unit Price</t>
  </si>
  <si>
    <t>16</t>
  </si>
  <si>
    <t>17</t>
  </si>
  <si>
    <t>გრძ.მ</t>
  </si>
  <si>
    <t>დამიწების მრავალძარღვა კაბელი  1x16 მმ2</t>
  </si>
  <si>
    <t>დამიწების მრავალძარღვა კაბელი  1x10 მმ2</t>
  </si>
  <si>
    <t>დამიწების მოსპილენძებული ღერძი  Ø17, l=5მ</t>
  </si>
  <si>
    <t>დამიწების ზოლოვანი კაბელი  1x40 მმ</t>
  </si>
  <si>
    <t>კომპლექტი</t>
  </si>
  <si>
    <t>PVC  გოფრირებული მიილი  Ø16</t>
  </si>
  <si>
    <t>PVC  გოფრირებული მიილი  Ø25</t>
  </si>
  <si>
    <t>PVC  გოფრირებული მიილი  Ø40</t>
  </si>
  <si>
    <t>PVC  გოფრირებული მიილი  Ø90</t>
  </si>
  <si>
    <t>ლითონის მოთუთიებული საკაბელო არხი  100x50</t>
  </si>
  <si>
    <t>ლითონის მოთუთიებული საკაბელო არხი  100x100</t>
  </si>
  <si>
    <t>ლითონის მოთუთიებული საკაბელო არხი  150x70</t>
  </si>
  <si>
    <t>ლითონის მოთუთიებული საკაბელო არხი  200x100</t>
  </si>
  <si>
    <t>ლითონის მოთუთიებული საკაბელო არხი  200x200</t>
  </si>
  <si>
    <t>ლითონის მოთუთიებული საკაბელო არხი  150x150</t>
  </si>
  <si>
    <t>1 კლავიშიანი ჩამრთველი, 10A</t>
  </si>
  <si>
    <t>2 კლავიშიანი ჩამრთველი, 10A</t>
  </si>
  <si>
    <t>საშტეფცელო როზეტი დამიწების კონტაქტით, 2P+E-16A</t>
  </si>
  <si>
    <t>იატაკში განთავსებული ყუთი ორი ორპოლუსიანი შტეფსელური როზეტით დამიწების კონტაქტით</t>
  </si>
  <si>
    <t>იატაკში განთავსებული ყუთი სამი ორპოლუსიანი შტეფსელური როზეტით დამიწების კონტაქტით</t>
  </si>
  <si>
    <t>ბლოკი რვა ცალი დამიწების კონტაქტიანი შტეფსელური როზეტით</t>
  </si>
  <si>
    <t>ლუმინისცენტური სანათი 600x600 4xT5-14W ნათურით, IP44</t>
  </si>
  <si>
    <t>ლუმინისცენტური სანათი 600x600 4xT5-14W ნათურით, IP44 1 საათიანი ავარიული განათების ბლოკით</t>
  </si>
  <si>
    <t>ლუმინისცენტური სანათი 600x600 4xT5-14W ნათურით, IP65</t>
  </si>
  <si>
    <t>ლუმინისცენტური სანათი 600x600 4xT5-14W ნათურით, IP65 1 საათიანი ავარიული განათების ბლოკით</t>
  </si>
  <si>
    <t>ლუმინისცენტური სანათი 2xT5-28W ნათურით, IP65</t>
  </si>
  <si>
    <t>ლუმინისცენტური სანათი 2xT5-28W ნათურით, IP65 1 საათიანი ავარიული განათების ბლოკით</t>
  </si>
  <si>
    <t>ლუმინისცენტური სანათი 2xT5-14W ნათურით, IP44 1 საათიანი ავარიული განათების ბლოკით</t>
  </si>
  <si>
    <t>ჩაფლული LED სანათი 23W ნათურით</t>
  </si>
  <si>
    <t>ჩაფლული LED სანათი 23W ნათურით 1 საათიანი ავარიული განათების ბლოკით</t>
  </si>
  <si>
    <t>წერტილოვანი სანათი 18W ეკონათრით</t>
  </si>
  <si>
    <t>შუქდიოდური ავარიული განათების სანათი ინტეგრირებული აკუმულატორით(1სთ) საევახუაციო ნიშნით "EXIT"</t>
  </si>
  <si>
    <t>სასიგნალო სანათი "შესვლა აკრძალულია"</t>
  </si>
  <si>
    <t>სამონტაჟო კოლოფი</t>
  </si>
  <si>
    <t>LED ტიპის 60 ვატიანი ნათურით ფეთქებადსაწინააღმდეგო სანათური</t>
  </si>
  <si>
    <t>მთავარი ელ. გამანაწილებელი ფარი MDB-1</t>
  </si>
  <si>
    <t>ავტომატური ამომრთველი MCB 3xC1500/6KA</t>
  </si>
  <si>
    <t>ავტომატური ამომრთველი MCB 3xC16/6KA</t>
  </si>
  <si>
    <t>ავტომატური ამომრთველი MCB 3xC400/6KA</t>
  </si>
  <si>
    <t>ელ. ფარი 14 მოდულზე</t>
  </si>
  <si>
    <t>მთავარი ელ. გამანაწილებელი ფარი MDB-2</t>
  </si>
  <si>
    <t>ავტომატური ამომრთველი MCB 3xC1000/6KA</t>
  </si>
  <si>
    <t>ელ. ფარი 8 მოდულზე</t>
  </si>
  <si>
    <t>მთავარი ელ. გამანაწილებელი ფარი MDB-3</t>
  </si>
  <si>
    <t>ავტომატური ამომრთველი MCB 3xC40/6KA</t>
  </si>
  <si>
    <t>ავტომატური ამომრთველი MCB 3xC50/6KA</t>
  </si>
  <si>
    <t>ავტომატური ამომრთველი MCB 3xC63/6KA</t>
  </si>
  <si>
    <t>ავტომატური ამომრთველი MCB 3xC80/6KA</t>
  </si>
  <si>
    <t>ელ. ფარი 20 მოდულზე</t>
  </si>
  <si>
    <t>მთავარი ელ. გამანაწილებელი ფარი MDB-4</t>
  </si>
  <si>
    <t>ავტომატური ამომრთველი MCB 3xC25/6KA</t>
  </si>
  <si>
    <t>ავტომატური ამომრთველი MCB 3xC32/6KA</t>
  </si>
  <si>
    <t>ავტომატური ამომრთველი MCB 3xC180/6KA</t>
  </si>
  <si>
    <t>ელ. ფარი 18 მოდულზე</t>
  </si>
  <si>
    <t>მთავარი ელ. გამანაწილებელი ფარი MDB-5</t>
  </si>
  <si>
    <t>ავტომატური ამომრთველი MCB 3xC100/6KA</t>
  </si>
  <si>
    <t>ავტომატური ამომრთველი MCB 3xC150/6KA</t>
  </si>
  <si>
    <t>ავტომატური ამომრთველი MCB 3xC200/6KA</t>
  </si>
  <si>
    <t>ელ. გამანაწილებელი ფარი 1ს.DB-1</t>
  </si>
  <si>
    <t>მინიატურული ავტომატური ამომრთველი MCB 3xC10/6KA</t>
  </si>
  <si>
    <t>მინიატურული ავტომატური ამომრთველი MCB C10/6KA</t>
  </si>
  <si>
    <t>ელ. გამანაწილებელი ფარი 1ს.DB-2</t>
  </si>
  <si>
    <t>ელ. გამანაწილებელი ფარი 1ს.DB-3</t>
  </si>
  <si>
    <t>მინიატურული ავტომატური ამომრთველი MCB 3xC100/6KA</t>
  </si>
  <si>
    <t>მინიატურული ავტომატური ამომრთველი MCB 3xC40/6KA</t>
  </si>
  <si>
    <t>მინიატურული ავტომატური ამომრთველი MCB 3xC50/6KA</t>
  </si>
  <si>
    <t>მინიატურული ავტომატური ამომრთველი MCB C80/6KA</t>
  </si>
  <si>
    <t>მინიატურული ავტომატური ამომრთველი MCB 3xC25/6KA</t>
  </si>
  <si>
    <t>ელ. ფარი 28 მოდულზე</t>
  </si>
  <si>
    <t>ელ. გამანაწილებელი ფარი 1ს.DB-4</t>
  </si>
  <si>
    <t>მინიატურული ავტომატური ამომრთველი MCB 3xC80/6KA</t>
  </si>
  <si>
    <t>მინიატურული ავტომატური ამომრთველი MCB 3xC63/6KA</t>
  </si>
  <si>
    <t>ელ. გამანაწილებელი ფარი 2ს.DB-1</t>
  </si>
  <si>
    <t>ელ. ფარი 22 მოდულზე</t>
  </si>
  <si>
    <t>ელ. გამანაწილებელი ფარი 2ს.DB-2</t>
  </si>
  <si>
    <t>ელ. გამანაწილებელი ფარი 1DB-1</t>
  </si>
  <si>
    <t>მინიატურული ავტომატური ამომრთველი MCB 3xC20/6KA</t>
  </si>
  <si>
    <t>მინიატურული ავტომატური ამომრთველი MCB C16/6KA</t>
  </si>
  <si>
    <t>მინიატურული ავტომატური ამომრთველი MCB C20/6KA</t>
  </si>
  <si>
    <t>ელ. ფარი 56 მოდულზე</t>
  </si>
  <si>
    <t>ელ. გამანაწილებელი ფარი 1DB-2</t>
  </si>
  <si>
    <t>მინიატურული ავტომატური ამომრთველი MCB 3xC16/6KA</t>
  </si>
  <si>
    <t>მინიატურული ავტომატური ამომრთველი MCB C32/6KA</t>
  </si>
  <si>
    <t>ელ. ფარი 50 მოდულზე</t>
  </si>
  <si>
    <t>ელ. გამანაწილებელი ფარი 1DB-3</t>
  </si>
  <si>
    <t>ელ. ფარი 32 მოდულზე</t>
  </si>
  <si>
    <t>ელ. გამანაწილებელი ფარი 2DB-1</t>
  </si>
  <si>
    <t>ელ. ფარი 40 მოდულზე</t>
  </si>
  <si>
    <t>ელ. გამანაწილებელი ფარი 2DB-2</t>
  </si>
  <si>
    <t>ელ. ფარი 64 მოდულზე</t>
  </si>
  <si>
    <t>ელ. გამანაწილებელი ფარი 2DB-3</t>
  </si>
  <si>
    <t>ელ. ფარი 44 მოდულზე</t>
  </si>
  <si>
    <t>ელ. გამანაწილებელი ფარი 2DB-4</t>
  </si>
  <si>
    <t>ელ. გამანაწილებელი ფარი 2DB-5</t>
  </si>
  <si>
    <t>ელ. ფარი 68 მოდულზე</t>
  </si>
  <si>
    <t>ელ. გამანაწილებელი ფარი 2DB-6</t>
  </si>
  <si>
    <t>ელ. გამანაწილებელი ფარი 3DB-1</t>
  </si>
  <si>
    <t>მინიატურული ავტომატური ამომრთველი MCB C25/6KA</t>
  </si>
  <si>
    <t>ელ. ფარი 82 მოდულზე</t>
  </si>
  <si>
    <t>ელ. გამანაწილებელი ფარი 3DB-2</t>
  </si>
  <si>
    <t>მინიატურული ავტომატური ამომრთველი MCB C100/6KA</t>
  </si>
  <si>
    <t>ელ. ფარი 88 მოდულზე</t>
  </si>
  <si>
    <t>ელ. გამანაწილებელი ფარი 3DB-3</t>
  </si>
  <si>
    <t>ელ. ფარი 62 მოდულზე</t>
  </si>
  <si>
    <t>ელ. გამანაწილებელი ფარი 3DB-4</t>
  </si>
  <si>
    <t>ელ. გამანაწილებელი ფარი 4DB-1</t>
  </si>
  <si>
    <t>ელ. ფარი 74 მოდულზე</t>
  </si>
  <si>
    <t>ელ. გამანაწილებელი ფარი 4DB-2</t>
  </si>
  <si>
    <t>ელ. გამანაწილებელი ფარი 4DB-3</t>
  </si>
  <si>
    <t>ელ. ფარი 78 მოდულზე</t>
  </si>
  <si>
    <t>ელ. გამანაწილებელი ფარი 4DB-4</t>
  </si>
  <si>
    <t>ელ. ფარი 46 მოდულზე</t>
  </si>
  <si>
    <t>ელ. გამანაწილებელი ფარი 4DB-5</t>
  </si>
  <si>
    <t>მინიატურული ავტომატური ამომრთველი MCB 3xC32/6KA</t>
  </si>
  <si>
    <t>ელ. ფარი 48 მოდულზე</t>
  </si>
  <si>
    <t>ელ. გამანაწილებელი ფარი 5DB-1</t>
  </si>
  <si>
    <t>ელ. გამანაწილებელი ფარი 5DB-2</t>
  </si>
  <si>
    <t>მინიატურული ავტომატური ამომრთველი MCB 3xC200/6KA</t>
  </si>
  <si>
    <t>ელ. ფარი 24 მოდულზე</t>
  </si>
  <si>
    <t>ელ. გამანაწილებელი ფარი 5DB-3</t>
  </si>
  <si>
    <t>მინიატურული ავტომატური ამომრთველი MCB 3xC120/6KA</t>
  </si>
  <si>
    <t>ელ. გამანაწილებელი ფარი 1DB-4</t>
  </si>
  <si>
    <t>ელ. გამანაწილებელი ფარი 2DB-7</t>
  </si>
  <si>
    <t>ელ. გამანაწილებელი ფარი 3DB-5</t>
  </si>
  <si>
    <t>ელ. გამანაწილებელი ფარი 4DB-6</t>
  </si>
  <si>
    <t>ელ. გამანაწილებელი ფარი DB-1 (საქვაბე)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</si>
  <si>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R5111-1874 ტიპის, Jნ=0.6ა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</si>
  <si>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R5111-2074 ტიპის, Jნ=1.0ა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</si>
  <si>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R5111-2274 ტიპის, Jნ=1.6ა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</si>
  <si>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R5111-2474 ტიპის, Jნ=2.5ა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</si>
  <si>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R5111-2674 ტიპის, Jნ=4.0ა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</si>
  <si>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R5111-3274 ტიპის, Jნ=16ა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</si>
  <si>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R5111-3774 ტიპის, Jნ=50ა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</si>
  <si>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R5111-3874 ტიპის, Jნ=60ა</t>
  </si>
  <si>
    <t>სამფაზა აქტიური ენერგიის მრიცხველი J=1500ა</t>
  </si>
  <si>
    <t>დენის ტრანსფორმატორი, 1500/5 TK-20 ტიპის</t>
  </si>
  <si>
    <t>გადამრთველი ABP, სამფაზა ავტომატიღ 400 ამპერზე</t>
  </si>
  <si>
    <t>750 KVA დიზელ-გენერატორი, რეზერვის ავტომატური ჩართვის კარადით 1000ა-ზე კომპლექტში</t>
  </si>
  <si>
    <t>Transportation Costs:</t>
  </si>
  <si>
    <t>Sub Total</t>
  </si>
  <si>
    <t>Overhead Costs:</t>
  </si>
  <si>
    <t>Sub-Total</t>
  </si>
  <si>
    <t>Profit:</t>
  </si>
  <si>
    <t>VAT</t>
  </si>
  <si>
    <t>GRAND TOTAL</t>
  </si>
  <si>
    <t>15- ვენტილაცია</t>
  </si>
  <si>
    <t>modinebiti sistemebi</t>
  </si>
  <si>
    <t>კონდიციონერი AHU #1 წარმადობით ჰაერზე L=3500მ3/სთ, ოთხი საფეხურის ფილტრაციით (G4+F7+F9+HEPA)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(2ცალი) აგრეთვე რეკუპერატორით. Lრეკ=2300 მ3/სთ Qსიც=35.0კვტ. Qსით=25.0კვტ. (Nორთ.გენ.=21.0კვტ) Gორთ=29.0კგ/სთ</t>
  </si>
  <si>
    <t>კომლ.</t>
  </si>
  <si>
    <t>კონდიციონერი AHU #2 წარმადობით ჰაერზე L=2550მ3/სთ,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Qსიც=26.0კვტ. Qსით=26.0კვტ. (Nორთ.გენ.=16.0კვტ) Gორთ=20.0კგ/სთ</t>
  </si>
  <si>
    <t>კონდიციონერი AHU #3 წარმადობით ჰაერზე L=3400მ3/სთ,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Qსიც=34.0კვტ. Qსით=34.0კვტ. (Nორთ.გენ.=20.0კვტ) Gორთ=28.0კგ/სთ</t>
  </si>
  <si>
    <t>კონდიციონერი AHU #4 წარმადობით ჰაერზე L=3600მ3/სთ,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Qსიც=36.0კვტ. Qსით=36.0კვტ. (Nორთ.გენ.=21.0კვტ) Gორთ=30.0კგ/სთ</t>
  </si>
  <si>
    <t>კონდიციონერი AHU #4a წარმადობით ჰაერზე L=1800მ3/სთ,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Qსიც=18.0კვტ. Qსით=18.0კვტ. (Nორთ.გენ.=11.0კვტ) Gორთ=15.0კგ/სთ</t>
  </si>
  <si>
    <t>კონდიციონერი AHU #5 წარმადობით ჰაერზე L=2250მ3/სთ,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Qსიც=23.0კვტ. Qსით=23.0კვტ. (Nორთ.გენ.=15.0კვტ) Gორთ=19.0კგ/სთ</t>
  </si>
  <si>
    <t>კონდიციონერი AHU #6 წარმადობით ჰაერზე L=2950მ3/სთ,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(2ცალი) აგრეთვე რეკუპერატორით. Lრეკ=2900მ3/სთ Qსიც=29.0კვტ. Qსით=18.0კვტ. (Nორთ.გენ.=18.0კვტ) Gორთ=24.0კგ/სთ</t>
  </si>
  <si>
    <t>კონდიციონერი AHU #7 წარმადობით ჰაერზე L=5700მ3/სთ, ოთხი საფეხურის ფილტრაციით (G4+F7+F9+HEPA)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Qსიც=57.0კვტ. Qსით=57.0კვტ. (Nორთ.გენ.=34.0კვტ) Gორთ=46.0კგ/სთ</t>
  </si>
  <si>
    <t>კონდიციონერი AHU #8 წარმადობით ჰაერზე L=3250მ3/სთ,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(2ცალი) აგრეთვე რეკუპერატორით. Lრეკ=2800მ3/სთ Qსიც=33.0კვტ. Qსით=21.0კვტ. (Nორთ.გენ.=19.0კვტ) Gორთ=27.0კგ/სთ</t>
  </si>
  <si>
    <t>კონდიციონერი AHU #9 წარმადობით ჰაერზე L=2050მ3/სთ,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Qსიც=21.0კვტ. Qსით=21.0კვტ. (Nორთ.გენ.=15.0კვტ) Gორთ=18.0კგ/სთ</t>
  </si>
  <si>
    <t>კონდიციონერი AHU #10 წარმადობით ჰაერზე L=2350მ3/სთ,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Qსიც=24.0კვტ. Qსით=24.0კვტ. (Nორთ.გენ.=15.0კვტ) Gორთ=19.0კგ/სთ</t>
  </si>
  <si>
    <t>კონდიციონერი AHU #11 წარმადობით ჰაერზე L=3450მ3/სთ,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Qსიც=35.0კვტ. Qსით=35.0კვტ. (Nორთ.გენ.=21.0კვტ) Gორთ=29.0კგ/სთ</t>
  </si>
  <si>
    <t>ცხაური D 120მმ</t>
  </si>
  <si>
    <t>ცხაური D 160მმ</t>
  </si>
  <si>
    <t>ცხაური 350X200</t>
  </si>
  <si>
    <t>ცხაური 400X250</t>
  </si>
  <si>
    <t>ცხაური 400X300</t>
  </si>
  <si>
    <t>ცხაური 610X610</t>
  </si>
  <si>
    <t>ცხაური 650X650</t>
  </si>
  <si>
    <t>ცხაური 300X300</t>
  </si>
  <si>
    <t>ცხაური 450X300</t>
  </si>
  <si>
    <t>ბაქტერიული ფილტრი HEPA H-14</t>
  </si>
  <si>
    <t>ჰაერის მარეგურილებელი დემფერი d125</t>
  </si>
  <si>
    <t>ჰაერის მარეგურილებელი დემფერი d140</t>
  </si>
  <si>
    <t>ჰაერის მარეგურილებელი დემფერი d160</t>
  </si>
  <si>
    <t>ჰაერის მარეგურილებელი დემფერი d200</t>
  </si>
  <si>
    <t>ჰაერის მარეგურილებელი დემფერი 200X200</t>
  </si>
  <si>
    <t>ჰაერის მარეგურილებელი დემფერი 250X200</t>
  </si>
  <si>
    <t>ჰაერის მარეგურილებელი დემფერი 400X200</t>
  </si>
  <si>
    <t>ჰაერის მარეგურილებელი დემფერი 450X200</t>
  </si>
  <si>
    <t>ჰაერის მარეგურილებელი დემფერი 400X300</t>
  </si>
  <si>
    <t>ჰაერის მარეგურილებელი დემფერი 500X300</t>
  </si>
  <si>
    <t>ჰაერის მარეგურილებელი დემფერი 350X200</t>
  </si>
  <si>
    <t>ჰაერის მარეგურილებელი დემფერი 300X200</t>
  </si>
  <si>
    <t>ჰაერის მარეგურილებელი დემფერი 600X300</t>
  </si>
  <si>
    <t>უძრავი სავენტილაციო ცხაური 500X250</t>
  </si>
  <si>
    <t>უძრავი სავენტილაციო ცხაური 500X300</t>
  </si>
  <si>
    <t>უძრავი სავენტილაციო ცხაური 600X300</t>
  </si>
  <si>
    <t>უძრავი სავენტილაციო ცხაური 700X300</t>
  </si>
  <si>
    <t>უძრავი სავენტილაციო ცხაური 600X400</t>
  </si>
  <si>
    <t>უძრავი სავენტილაციო ცხაური 700X400</t>
  </si>
  <si>
    <t>უძრავი სავენტილაციო ცხაური 500X400</t>
  </si>
  <si>
    <t>უძრავი სავენტილაციო ცხაური 400X200</t>
  </si>
  <si>
    <t>ჰაერსატარის იზოლაცია არმაფლექსით, ან ფოლგირებული ქვაბამბით</t>
  </si>
  <si>
    <t>ვენტ. მართკუთხა არხებისთვის 2200მ3/სთ, 280პა. N=0.6ვვტ.</t>
  </si>
  <si>
    <t>ვენტ. მართკუთხა არხებისთვის 1800მ3/სთ, 240პა. N=0.6ვვტ.</t>
  </si>
  <si>
    <t>ვენტ. მართკუთხა არხებისთვის 1550მ3/სთ, 240პა. N=0.45ვვტ.</t>
  </si>
  <si>
    <t>ვენტ. მართკუთხა არხებისთვის 1150მ3/სთ, 240პა. N=0.45ვვტ.</t>
  </si>
  <si>
    <t>ვენტ. მართკუთხა არხებისთვის 1050მ3/სთ, 220პა. N=0.35ვვტ.</t>
  </si>
  <si>
    <t>ელ. კოლორიფერი წარმადობით L=1000მ3/სთ, Q=10.5ვვტ.</t>
  </si>
  <si>
    <t>HEPA ფილტრი გამწოვ ჰაერსადენზე 650-650 H-13</t>
  </si>
  <si>
    <t xml:space="preserve">F9 ფილტრი გამწოვ ჰაერსადენზე </t>
  </si>
  <si>
    <t>ცხაური D 125მმ</t>
  </si>
  <si>
    <t>ქოლგა გამწოვ ჰაერსადენზე d140</t>
  </si>
  <si>
    <t>ქოლგა გამწოვ ჰაერსადენზე 250X200</t>
  </si>
  <si>
    <t>ქოლგა გამწოვ ჰაერსადენზე 300X200</t>
  </si>
  <si>
    <t>მილსადენი "Climaterm"  d=160</t>
  </si>
  <si>
    <t>მ</t>
  </si>
  <si>
    <t>მილსადენი "Climaterm"  d=125</t>
  </si>
  <si>
    <t>მილსადენი "Climaterm"  d=110</t>
  </si>
  <si>
    <t>მილსადენი "Climaterm"  d=90</t>
  </si>
  <si>
    <t>მილსადენი "Climaterm"  d=75</t>
  </si>
  <si>
    <t>მილსადენი "Climaterm"  d=63</t>
  </si>
  <si>
    <t>მილსადენი "Climaterm"  d=50</t>
  </si>
  <si>
    <t>მილსადენი "Climaterm"  d=40</t>
  </si>
  <si>
    <t>მილსადენი "Climaterm"  d=32</t>
  </si>
  <si>
    <t>ურდული  d=160</t>
  </si>
  <si>
    <t>ურდული  d=90</t>
  </si>
  <si>
    <t>ურდული  d=75</t>
  </si>
  <si>
    <t>ურდული  d=63</t>
  </si>
  <si>
    <t>ურდული  d=50</t>
  </si>
  <si>
    <t>ვენტილი  d=40</t>
  </si>
  <si>
    <t>ვენტილი  d=32</t>
  </si>
  <si>
    <t>მილსადენის სამაგრი  d=32</t>
  </si>
  <si>
    <t>მილსადენის სამაგრი  d=40</t>
  </si>
  <si>
    <t>მილსადენის სამაგრი  d=50</t>
  </si>
  <si>
    <t>მილსადენის სამაგრი  d=63</t>
  </si>
  <si>
    <t>მილსადენის სამაგრი  d=75</t>
  </si>
  <si>
    <t>მილსადენის სამაგრი  d=90</t>
  </si>
  <si>
    <t>მილსადენის სამაგრი  d=110</t>
  </si>
  <si>
    <t>მილსადენის სამაგრი  d=125</t>
  </si>
  <si>
    <t>მილსადენის სამაგრი  d=160</t>
  </si>
  <si>
    <t>სამსვლიანი სარქველი კონდიციონერებთან</t>
  </si>
  <si>
    <t>სერვოძრავი</t>
  </si>
  <si>
    <t>წყლის ფილტრი  d=32</t>
  </si>
  <si>
    <t>წყლის ფილტრი  d=40</t>
  </si>
  <si>
    <t>წყლის ფილტრი  d=50</t>
  </si>
  <si>
    <t>წყლის ფილტრი  d=63</t>
  </si>
  <si>
    <t>წყლის ფილტრი  d=75</t>
  </si>
  <si>
    <t>მარეგულირებელი ვენტილი STAD  d=32</t>
  </si>
  <si>
    <t>მარეგულირებელი ვენტილი STAD  d=40</t>
  </si>
  <si>
    <t>მარეგულირებელი ვენტილი STAD  d=50</t>
  </si>
  <si>
    <t>მარეგულირებელი ვენტილი STAD  d=63</t>
  </si>
  <si>
    <t>მარეგულირებელი ვენტილი STAD  d=75</t>
  </si>
  <si>
    <t>სადრენაჟ მილსადენი d=32</t>
  </si>
  <si>
    <t>მილსადენების იზოლაცია არმაპლექსით d16მმ</t>
  </si>
  <si>
    <t>ჩილერი ჰიდრომოდულით G=155მ3/სთ, P=14მ, Qსიც=400კვტ</t>
  </si>
  <si>
    <t>კომპლ.</t>
  </si>
  <si>
    <t>ჩილერი ჰიდრომოდულით G=15მ3/სთ, P=11მ, Qსიც=85კვტ</t>
  </si>
  <si>
    <t>წყალსათბობი ქვაბი. ფოლადის დამცველი სარქველით. წყლის დონის დამცველით. ვიბრომოწყობილობით. Q=300კვტ.</t>
  </si>
  <si>
    <t>მოცულობით ჩქაროსნული წყალგამაცხელებელი ბოილერი Q=86კვტ V=1000ლ G=2100ლ/სთ</t>
  </si>
  <si>
    <t>ჭერის კასეტური არხული ფანკოილები. კედლის ელექტრონული მართვის პულტით. Qსიც=3/4კვტ</t>
  </si>
  <si>
    <t>ჭერის კასეტური არხული ფანკოილები. კედლის ელექტრონული მართვის პულტით. Qსიც=4.1/5კვტ</t>
  </si>
  <si>
    <t>ჭერის კასეტური არხული ფანკოილები. კედლის ელექტრონული მართვის პულტით. Qსიც=5.1/6კვტ</t>
  </si>
  <si>
    <t>ჭერის კასეტური არხული ფანკოილები. კედლის ელექტრონული მართვის პულტით. Qსიც=6.1/7კვტ</t>
  </si>
  <si>
    <t>ჭერის უკორპუსო ფანკოილი. კედლის ელექტრონული მართვის პულტით Qსიც=0/1კვტ</t>
  </si>
  <si>
    <t>ჭერის უკორპუსო ფანკოილი. კედლის ელექტრონული მართვის პულტით Qსიც=1.1/3კვტ</t>
  </si>
  <si>
    <t>პოლიპროპილენის მილსადენი ფანკოილების სისტემისათვის Ø 20</t>
  </si>
  <si>
    <t>მეტრი</t>
  </si>
  <si>
    <t>პოლიპროპილენის მილსადენი ფანკოილების სისტემისათვის Ø 25</t>
  </si>
  <si>
    <t>პოლიპროპილენის მილსადენი ფანკოილების სისტემისათვის Ø 32</t>
  </si>
  <si>
    <t>პოლიპროპილენის მილსადენი ფანკოილების სისტემისათვის Ø 40</t>
  </si>
  <si>
    <t>პოლიპროპილენის მილსადენი ფანკოილების სისტემისათვის Ø 50</t>
  </si>
  <si>
    <t>პოლიპროპილენის მილსადენი ფანკოილების სისტემისათვის Ø 63</t>
  </si>
  <si>
    <t>პოლიპროპილენის მილსადენი ფანკოილების სისტემისათვის Ø 75</t>
  </si>
  <si>
    <t>პოლიპროპილენის მილსადენი ფანკოილების სისტემისათვის Ø 90</t>
  </si>
  <si>
    <t>პოლიპროპილენის მილსადენი ფანკოილების სისტემისათვის Ø 110</t>
  </si>
  <si>
    <t>ფოლადის უნაკერო მილსადენი 159/4.5</t>
  </si>
  <si>
    <t>მილსადენის იზოლაცია არმაფლექსით d=16მმ   Ø 20</t>
  </si>
  <si>
    <t>მილსადენის იზოლაცია არმაფლექსით d=16მმ   Ø 25</t>
  </si>
  <si>
    <t>მილსადენის იზოლაცია არმაფლექსით d=16მმ   Ø 32</t>
  </si>
  <si>
    <t>მილსადენის იზოლაცია არმაფლექსით d=16მმ   Ø 40</t>
  </si>
  <si>
    <t>მილსადენის იზოლაცია არმაფლექსით d=16მმ   Ø 50</t>
  </si>
  <si>
    <t>მილსადენის იზოლაცია არმაფლექსით d=16მმ   Ø 63</t>
  </si>
  <si>
    <t>მილსადენის იზოლაცია არმაფლექსით d=16მმ   Ø 75</t>
  </si>
  <si>
    <t>მილსადენის იზოლაცია არმაფლექსით d=16მმ   Ø 90</t>
  </si>
  <si>
    <t>მილსადენის იზოლაცია არმაფლექსით d=16მმ   Ø 110</t>
  </si>
  <si>
    <t>ფოლადის მილსადენის იზოლაცია არმაფლექსით 159/4.5</t>
  </si>
  <si>
    <t>დრენაჟის მილსადენი Ø 25</t>
  </si>
  <si>
    <t>დრენაჟის მილსადენი Ø 32</t>
  </si>
  <si>
    <t>დრენაჟის მილსადენი Ø 40</t>
  </si>
  <si>
    <t>გათბობის მილები Ø 25</t>
  </si>
  <si>
    <t>გათბობის მილები Ø 32</t>
  </si>
  <si>
    <t>სითბო-სიცივით მომაგარების გათბობის ტუმბო G=5m³/h     P=4მ</t>
  </si>
  <si>
    <t>კონდიცირების კოლორიფელის ცხ.წყლით მომარაგების ტუმბო G=20.5m³/h     P=6მ</t>
  </si>
  <si>
    <t>ქვაბის სისტემის ტუმბო G=17m³/h     P=4მ</t>
  </si>
  <si>
    <t>ბოილერის ტუმბო G=5.7m³/h     P=4მ</t>
  </si>
  <si>
    <t>III სართულის 4 მილოვანი სისტემის გათბობის ტუმბო G=0.6m³/h     P=5მ</t>
  </si>
  <si>
    <t>ვენტილები ფანკოილებისათვის</t>
  </si>
  <si>
    <t>ხარჯის საბალანსო სარქველები  Ø 32</t>
  </si>
  <si>
    <t>ხარჯის საბალანსო სარქველები  Ø 63</t>
  </si>
  <si>
    <t>ხარჯის საბალანსო სარქველები  Ø 75</t>
  </si>
  <si>
    <t>ხარჯის საბალანსო სარქველები  Ø 90</t>
  </si>
  <si>
    <t>ურდულები ფანკოილების სისტემისათვის Ø 32</t>
  </si>
  <si>
    <t>ურდულები ფანკოილების სისტემისათვის Ø 75</t>
  </si>
  <si>
    <t>ურდულები ფანკოილების სისტემისათვის Ø 90</t>
  </si>
  <si>
    <t>ურდულები ფანკოილების სისტემისათვის Ø 63</t>
  </si>
  <si>
    <t>ურდულები ფანკოილების სისტემისათვის Ø 159/4.5</t>
  </si>
  <si>
    <t>უკუსარქველი ფანკოილების სისტემისათვის Ø 32</t>
  </si>
  <si>
    <t>უკუსარქველი ფანკოილების სისტემისათვის Ø 63</t>
  </si>
  <si>
    <t>უკუსარქველი ფანკოილების სისტემისათვის Ø 75</t>
  </si>
  <si>
    <t>უკუსარქველი ფანკოილების სისტემისათვის Ø 90</t>
  </si>
  <si>
    <t>უკუსარქველი ფანკოილების სისტემისათვის Ø 133/4.5</t>
  </si>
  <si>
    <t>ჩილერის შემკრებ-გამანაწილებელი სავარცხელა Ø 250  L=1m</t>
  </si>
  <si>
    <t>ჰაერსატარი მოთუთიებული ფურცლოვანი ფოლადისაგან ფანკოილებისათვის</t>
  </si>
  <si>
    <t>ჰაერსატარის იზოლაცია 10მმ</t>
  </si>
  <si>
    <t>სავენტილაციო გისოსი 200X100</t>
  </si>
  <si>
    <t>სავენტილაციო გისოსი 400X100</t>
  </si>
  <si>
    <t>ავტომატური ჰაერგამშვები (ვანტუზი)</t>
  </si>
  <si>
    <t>მულტი სპლიტი</t>
  </si>
  <si>
    <t>სპლიტი კასეტური</t>
  </si>
  <si>
    <t>ცივი წყალსადენის მასალათა სპეციფიკაცია (შიდა)</t>
  </si>
  <si>
    <t>ცივი წყლის მილი პოლიპროპილენის d=50</t>
  </si>
  <si>
    <t>ცივი წყლის მილი პოლიპროპილენის d=40</t>
  </si>
  <si>
    <t>ცივი წყლის მილი პოლიპროპილენის d=32</t>
  </si>
  <si>
    <t>ცივი წყლის მილი პოლიპროპილენის d=25</t>
  </si>
  <si>
    <t>ცივი წყლის მილი პოლიპროპილენის d=20</t>
  </si>
  <si>
    <t>ცივი წყლის მილი პოლიპროპილენის d=15</t>
  </si>
  <si>
    <t>ცხელი წყლის მილი პოლიპროპილენის d=50</t>
  </si>
  <si>
    <t>ცხელი წყლის მილი პოლიპროპილენის d=40</t>
  </si>
  <si>
    <t>ცხელი წყლის მილი პოლიპროპილენის d=32</t>
  </si>
  <si>
    <t>ცხელი წყლის მილი პოლიპროპილენის d=25</t>
  </si>
  <si>
    <t>ცხელი წყლის მილი პოლიპროპილენის d=20</t>
  </si>
  <si>
    <t>ცხელი წყლის მილი პოლიპროპილენის d=15</t>
  </si>
  <si>
    <t>წყლის მილი ფოლადის d=80</t>
  </si>
  <si>
    <t>წყლის მილი ფოლადის d=50</t>
  </si>
  <si>
    <t>სახანძრო ვენტილი შლანგით L=25მ კარადაში</t>
  </si>
  <si>
    <t>ტუმბო Q=51.9მ3/სთ H=16მ</t>
  </si>
  <si>
    <t>სასმელ სამეურნეო ტუმბო Q=2.6მ3/სთ H=12მ</t>
  </si>
  <si>
    <t>ტუმბო დიონიზირებული წყლისთვის Q=1.3მ3/სთ H=8მ</t>
  </si>
  <si>
    <t>ურდული d=80</t>
  </si>
  <si>
    <t>ვენტილი d=50</t>
  </si>
  <si>
    <t>ვენტილი d=40</t>
  </si>
  <si>
    <t>ვენტილი d=32</t>
  </si>
  <si>
    <t>ვენტილი d=25</t>
  </si>
  <si>
    <t>ვენტილი d=20</t>
  </si>
  <si>
    <t>ვენტილი d=15</t>
  </si>
  <si>
    <t>ხელსაბანი შემრევით</t>
  </si>
  <si>
    <t>ონკანი დიონიზირებული წყლისთვის</t>
  </si>
  <si>
    <t>ფასონური ნაწილები d=50/30</t>
  </si>
  <si>
    <t>ფასონური ნაწილები d=25/15</t>
  </si>
  <si>
    <t>ქუროები d=50/30</t>
  </si>
  <si>
    <t>ქუროები d=25/15</t>
  </si>
  <si>
    <t>სამაგრები</t>
  </si>
  <si>
    <t>მილების იზოლაცია (ცხელი)</t>
  </si>
  <si>
    <t>სახანძრო რეზერვუარი V=50მ3</t>
  </si>
  <si>
    <t>სასმელი წყლის რეზერვუარი V=20მ3</t>
  </si>
  <si>
    <t>უკუ სარქველი d=80</t>
  </si>
  <si>
    <t>უკუ სარქველი d=50</t>
  </si>
  <si>
    <t>ავზი დიონიზირებული წყლისთვის V=1.3მ3</t>
  </si>
  <si>
    <t>ფილტრები ლაბორატორიულ დანადგარებთან</t>
  </si>
  <si>
    <t>წყალსადენი (გარე ქსელი)</t>
  </si>
  <si>
    <t>წყალსადენის ჭა აგურის ხუფით 1x1x1.2</t>
  </si>
  <si>
    <t>მიერთება არსებულ ქსელთან</t>
  </si>
  <si>
    <t>ადგ</t>
  </si>
  <si>
    <t>მიწის ამოღება</t>
  </si>
  <si>
    <t>მიწის მიყრა</t>
  </si>
  <si>
    <t>მიწის გატანა</t>
  </si>
  <si>
    <t>ქვიშის ფენა მილის ქვეშ</t>
  </si>
  <si>
    <t>პლასტმასის კანალიზაციის მილი d=150</t>
  </si>
  <si>
    <t>პლასტმასის კანალიზაციის მილი d=100</t>
  </si>
  <si>
    <t>პლასტმასის კანალიზაციის მილი d=75</t>
  </si>
  <si>
    <t>პლასტმასის კანალიზაციის მილი d=50</t>
  </si>
  <si>
    <t>სამკაპი 150/100</t>
  </si>
  <si>
    <t>სამკაპი 100/100</t>
  </si>
  <si>
    <t>სამკაპი 100/50</t>
  </si>
  <si>
    <t>სამკაპი 75/50</t>
  </si>
  <si>
    <t>სამკაპი 50/50</t>
  </si>
  <si>
    <t>დამხშობი d=100</t>
  </si>
  <si>
    <t>მუხლი d=150</t>
  </si>
  <si>
    <t>მუხლი d=100</t>
  </si>
  <si>
    <t>მუხლი d=75</t>
  </si>
  <si>
    <t>მუხლი d=50</t>
  </si>
  <si>
    <t>რევიზია d=100</t>
  </si>
  <si>
    <t>ტრაპი d=100</t>
  </si>
  <si>
    <t>ტრაპი d=50</t>
  </si>
  <si>
    <t>საქვეში</t>
  </si>
  <si>
    <t>უნიტაზი ჩამრეცხი ავზით</t>
  </si>
  <si>
    <t>პისუარი</t>
  </si>
  <si>
    <t>გადამყვანი 150/100</t>
  </si>
  <si>
    <t>გადამყვანი 100/50</t>
  </si>
  <si>
    <t>გადამყვანი 75/50</t>
  </si>
  <si>
    <t>ჯვარედი 100/100</t>
  </si>
  <si>
    <t>ჯვარედი 100/50</t>
  </si>
  <si>
    <t>ჯვარედი 75/75</t>
  </si>
  <si>
    <t>ქოლგა d=150</t>
  </si>
  <si>
    <t>ქუროები</t>
  </si>
  <si>
    <t>კანალიზაცია (გარე ქსელი)</t>
  </si>
  <si>
    <t>კალანიზაციის ჭა რკ.ბ.რგოლებისაგან H=5.7 (არსებულ ქსელზე)  d=1000</t>
  </si>
  <si>
    <t>კალანიზაციის ჭა რკ.ბ.რგოლებისაგან H=2.0/1.4  d=1000</t>
  </si>
  <si>
    <t>კალანიზაციის ჭა რკ.ბ.რგოლებისაგან H=1/1.2  d=1000</t>
  </si>
  <si>
    <t>თუჯის ხუფი d=750</t>
  </si>
  <si>
    <t>ტუმბო  Q=42ლ/წმ  H=33მ  P=22კვტ</t>
  </si>
  <si>
    <t>კომპ</t>
  </si>
  <si>
    <t>ჟოკეი ტუმბო Q=1.6ლ/წმ  H=40მ  P=2.2კვტ</t>
  </si>
  <si>
    <t>საკონტროლო სასიგნალო სარქველი დაყოვნების კამერით Dn150</t>
  </si>
  <si>
    <t>საკონტროლო სასიგნალო სარქველი დაყოვნების კამერით Dn80</t>
  </si>
  <si>
    <t>ფოლადის მილი Dn200</t>
  </si>
  <si>
    <t>ფოლადის მილი Dn150</t>
  </si>
  <si>
    <t>ფოლადის მილი Dn125</t>
  </si>
  <si>
    <t>ფოლადის მილი Dn100</t>
  </si>
  <si>
    <t>ფოლადის მილი Dn80</t>
  </si>
  <si>
    <t>ფოლადის მილი Dn40</t>
  </si>
  <si>
    <t>ფოლადის მილი Dn18</t>
  </si>
  <si>
    <t>ფოლადის მილი Dn15</t>
  </si>
  <si>
    <t>სოლისებრი ურდული Dn200</t>
  </si>
  <si>
    <t>სოლისებრი ურდული Dn150</t>
  </si>
  <si>
    <t>სოლისებრი ურდული Dn100</t>
  </si>
  <si>
    <t>სოლისებრი ურდული Dn80</t>
  </si>
  <si>
    <t>სოლისებრი ურდული პოზიციის ელექტრონული ინდიკატორით Dn150</t>
  </si>
  <si>
    <t>სოლისებრი ურდული პოზიციის ელექტრონული ინდიკატორით Dn80</t>
  </si>
  <si>
    <t>ურდული პოზიციის ელექტრონული ინდიკატორით Dn200 (Buterfly valve)</t>
  </si>
  <si>
    <t>ურდული პოზიციის ელექტრონული ინდიკატორით Dn150 (Buterfly valve)</t>
  </si>
  <si>
    <t>ურდული პოზიციის ელექტრონული ინდიკატორით Dn125 (Buterfly valve)</t>
  </si>
  <si>
    <t>ურდული პოზიციის ელექტრონული ინდიკატორით Dn80 (Buterfly valve)</t>
  </si>
  <si>
    <t>უკუსარქველი Dn150</t>
  </si>
  <si>
    <t>უკუსარქველი Dn80</t>
  </si>
  <si>
    <t>უკუსარქველი Dn40</t>
  </si>
  <si>
    <t>ექსცენტრული გადამყვანი Dn100/200</t>
  </si>
  <si>
    <t>ექსცენტრული გადამყვანი Dn80/150</t>
  </si>
  <si>
    <t>ელასტიური კომპენსატორი Dn200  Pn16</t>
  </si>
  <si>
    <t>ელასტიური კომპენსატორი Dn150  Pn16</t>
  </si>
  <si>
    <t>ვენტურის წყალმზომი Dn125 Pn16</t>
  </si>
  <si>
    <t>ფოლადის სამკაპი Dn200</t>
  </si>
  <si>
    <t>ფოლადის სამკაპი Dn150</t>
  </si>
  <si>
    <t>ფოლადის სამკაპი Dn150/125</t>
  </si>
  <si>
    <t>ფოლადის სამკაპი Dn150/80</t>
  </si>
  <si>
    <t>ფოლადის სამკაპი Dn125</t>
  </si>
  <si>
    <t>ფოლადის სამკაპი Dn40</t>
  </si>
  <si>
    <t>ფოლადის მუხლი Dn200</t>
  </si>
  <si>
    <t>ფოლადის მუხლი Dn150</t>
  </si>
  <si>
    <t>ფოლადის მუხლი Dn125</t>
  </si>
  <si>
    <t>ფოლადის მუხლი Dn100</t>
  </si>
  <si>
    <t>ფოლადის მუხლი Dn80</t>
  </si>
  <si>
    <t>ფოლადის მილტუჩი Dn200</t>
  </si>
  <si>
    <t>ფოლადის მილტუჩი Dn150</t>
  </si>
  <si>
    <t>ფოლადის მილტუჩი Dn125</t>
  </si>
  <si>
    <t>ფოლადის მილტუჩი Dn100</t>
  </si>
  <si>
    <t>ფოლადის მილტუჩი Dn80</t>
  </si>
  <si>
    <t>აირგამშვები ონკანი Dn25</t>
  </si>
  <si>
    <t>მანომეტრი Dn15</t>
  </si>
  <si>
    <t>სამსვლიანი ონკანი Dn15</t>
  </si>
  <si>
    <t>დიაფრაგმული ავზი 500ლ</t>
  </si>
  <si>
    <t>სფერული ვენტილი Dn40</t>
  </si>
  <si>
    <t>სახანძრო მანქანის მისაერთებელი თავი Dn80</t>
  </si>
  <si>
    <t>მონორელსი ტვირთამწეობით - 1ტ.</t>
  </si>
  <si>
    <t>სასტარტო მოდული</t>
  </si>
  <si>
    <t>ელექტროკონტაქტური მანომეტრი
რეგულირებადი ჩამრთველით (5-15 ბარი)</t>
  </si>
  <si>
    <t>მანომეტრი</t>
  </si>
  <si>
    <t>დრენაჟის ტუმბო  Q=5ლ/წმ  H=10მ  P=3კვტ</t>
  </si>
  <si>
    <t>პოლიეთილენის მილი Ø 75</t>
  </si>
  <si>
    <t>ვენტილი Ø 75</t>
  </si>
  <si>
    <t>უკუსარქველი Ø 75</t>
  </si>
  <si>
    <t>პოლიეთილენის მუხლი Ø 75</t>
  </si>
  <si>
    <t>თუჯის ხუფი ჩარჩოთი Dn700</t>
  </si>
  <si>
    <t>პირველი სართლის სპეციფიკაცია</t>
  </si>
  <si>
    <t>ფოლადის მილი Dn50</t>
  </si>
  <si>
    <t>ფოლადის მილი Dn32</t>
  </si>
  <si>
    <t>ფოლადის მილი Dn25</t>
  </si>
  <si>
    <t>ფოლადის სამკაპი 150</t>
  </si>
  <si>
    <t>ფოლადის სამკაპი 150/100</t>
  </si>
  <si>
    <t>ფოლადის სამკაპი 150/40</t>
  </si>
  <si>
    <t>ფოლადის სამკაპი 100/80</t>
  </si>
  <si>
    <t>ფოლადის სამკაპი 100/50</t>
  </si>
  <si>
    <t>ფოლადის სამკაპი 100/40</t>
  </si>
  <si>
    <t>ფოლადის სამკაპი 80/40</t>
  </si>
  <si>
    <t>ფოლადის სამკაპი 80/32</t>
  </si>
  <si>
    <t>ფოლადის სამკაპი 50/40</t>
  </si>
  <si>
    <t>ფოლადის სამკაპი 50/32</t>
  </si>
  <si>
    <t>ფოლადის სამკაპი 40</t>
  </si>
  <si>
    <t>ფოლადის სამკაპი 32</t>
  </si>
  <si>
    <t>ფოლადის სამკაპი 32/25</t>
  </si>
  <si>
    <t>ფოლადის სამკაპი 25</t>
  </si>
  <si>
    <t>გადამყვანი 80/50</t>
  </si>
  <si>
    <t>გადამყვანი 50/32</t>
  </si>
  <si>
    <t>გადამყვანი 40/32</t>
  </si>
  <si>
    <t>გადამყვანი 40/25</t>
  </si>
  <si>
    <t>გადამყვანი 32/25</t>
  </si>
  <si>
    <t>გადამყვანი 25/15</t>
  </si>
  <si>
    <t>დამხშობი სარქველი 25</t>
  </si>
  <si>
    <t>მუხლი 150</t>
  </si>
  <si>
    <t>მუხლი 100</t>
  </si>
  <si>
    <t>მუხლი 80</t>
  </si>
  <si>
    <t>მუხლი 50</t>
  </si>
  <si>
    <t>მუხლი 32</t>
  </si>
  <si>
    <t>მუხლი 25</t>
  </si>
  <si>
    <t>წამგვარი 125</t>
  </si>
  <si>
    <t>წამგვარი 100</t>
  </si>
  <si>
    <t>წამგვარი 80</t>
  </si>
  <si>
    <t>წამგვარი 65</t>
  </si>
  <si>
    <t>წამგვარი 32</t>
  </si>
  <si>
    <t>სეისმური სამაგრი ოთხ მიმართულებიანი 150</t>
  </si>
  <si>
    <t>სეისმური სამაგრი ოთხ მიმართულებიანი კომბინირებული (გრძივი+განივი) 150</t>
  </si>
  <si>
    <t>სეისმური სამაგრი ოთხ მიმართულებიანი კომბინირებული (გრძივი+განივი) 100</t>
  </si>
  <si>
    <t>სეისმური სამაგრი განივი 100</t>
  </si>
  <si>
    <t>მილის რეგულარული სამაგრი 150</t>
  </si>
  <si>
    <t>მილის რეგულარული სამაგრი 100</t>
  </si>
  <si>
    <t>მილის რეგულარული სამაგრი 80</t>
  </si>
  <si>
    <t>მილის რეგულარული სამაგრი 50</t>
  </si>
  <si>
    <t>მილის რეგულარული სამაგრი 32</t>
  </si>
  <si>
    <t>მილის რეგულარული სამაგრი 25</t>
  </si>
  <si>
    <t>სახანძრო კარადა Dn50 ონკანით L=20მ შლანგით</t>
  </si>
  <si>
    <t>სისტემის დამცლელი (გამრეცხი) ვენტილი სახანძრო შლანგის შემაერთებლით 50</t>
  </si>
  <si>
    <t>ნაკადის რელეს ტესტირების კვანძი Dn25 ვენტილით, დიაფრაგმით K=115, მანომეტრით 0-16 ბარი, ორი 25მმ ვენტილით</t>
  </si>
  <si>
    <t>ნაკადის რელე 150</t>
  </si>
  <si>
    <t xml:space="preserve">ფოლადის მილების შეღებვა ზეთის საღებავით </t>
  </si>
  <si>
    <t>კომპიუტერული ქსელი</t>
  </si>
  <si>
    <t>საკომუნიკაციო კარადა 19° ინჯიანი  26U</t>
  </si>
  <si>
    <t>48 პორტიანი IP სერვი ქსელი კომპიუტერული POE მხარდაჭერით</t>
  </si>
  <si>
    <t>CAT6 - 24xRJ-45 პაჩპანელი</t>
  </si>
  <si>
    <t>პაჩ-ქორდი Ri-45 05მ</t>
  </si>
  <si>
    <t>WiFi</t>
  </si>
  <si>
    <t>UPS</t>
  </si>
  <si>
    <t>ქსელის როზეტი 2xRJ-45 CAT6</t>
  </si>
  <si>
    <t>ქსელის როზეტი 4xRJ-45 CAT6</t>
  </si>
  <si>
    <t>ქსელის როზეტი 2xRJ-45 იატაკის სამონტაჟო კოლოფი</t>
  </si>
  <si>
    <t>იატაკის სამონტაჟო კოლოფი</t>
  </si>
  <si>
    <t>ოპტიკური კაბელი STP CAT6</t>
  </si>
  <si>
    <t>კაბელი SFTP CAT6 1GB ნარინჯისფერი</t>
  </si>
  <si>
    <t>კაბელი STP CAT6</t>
  </si>
  <si>
    <t>საკაბელო არხი 100x60</t>
  </si>
  <si>
    <t>IP ტელეფონი</t>
  </si>
  <si>
    <t>IP სატელეფონო სადგური 48 აბონენტზე. IP გარე შეერთებით POE მხარდაჭერით</t>
  </si>
  <si>
    <t>კაბელი UTP CAT6</t>
  </si>
  <si>
    <t>IP ვიდეომეთვალყურეობა</t>
  </si>
  <si>
    <t>უნივერსალური IP ჩამწერი 32 სათვალთვალო კამერაზე DVR - მყარი დისკით</t>
  </si>
  <si>
    <t>უნივერსალური IP ჩამწერი 16 სათვალთვალო კამერაზე DVR - მყარი დისკით</t>
  </si>
  <si>
    <t>2.0 მგ პიქსელიანი მაღალი გარჩევადობის კედლის კამერა</t>
  </si>
  <si>
    <t>2.0 მგ პიქსელიანი მაღალი გარჩევადობის კამერა</t>
  </si>
  <si>
    <t>4.0 მგ პიქსელიანი მაღალი გარჩევადობის დომკამერა</t>
  </si>
  <si>
    <t>24 პორტიანი ქსელის კომუტატორი POE მხარდაჭერით</t>
  </si>
  <si>
    <t>CAT6 - 24xRJ-45 პაჩპანელი SFTP 1 GB</t>
  </si>
  <si>
    <t>როუტერი</t>
  </si>
  <si>
    <t>LCD მონიტორი</t>
  </si>
  <si>
    <t>ოპტიკა</t>
  </si>
  <si>
    <t>კაბელი SFTP CAT6 1GB</t>
  </si>
  <si>
    <t>საკაბელო არხი</t>
  </si>
  <si>
    <t>250 KVA სიმძლავრის უწყვეტი კვების წყარო (UPS), ელექტრონული და მექანიკური კომპლექტში, აკუმულატორების კარადით და აკუმულატორებით კომპლექტში, მიშაობის ხანგრძლივობა 30წთ, 50% დატვირთვაზე</t>
  </si>
  <si>
    <t>ჰაერსატარი მოთუთიებული</t>
  </si>
  <si>
    <t>გამწოვი სისტემები</t>
  </si>
  <si>
    <t>მილგაყვანილობა</t>
  </si>
  <si>
    <t>დაშვების სისტემა</t>
  </si>
  <si>
    <t>დაშვების სისტემის საკეტი</t>
  </si>
  <si>
    <t>სუსტი დენები</t>
  </si>
  <si>
    <t>არხული ფანკოილი L=1500მ3/სთ Qსიც=12.0კვტ. Qსით=11.0კვტ. (G4+F9)</t>
  </si>
  <si>
    <t>მოწოდებითი სისტემა მს-"ა" ვენტილატორი მართკუთხა არხებისთვის L=1000მ3/სთ P=200pa N=0.35კვტ. ფილტრით G-4 ელექტრო კოლორიფერით - წარმადობით N=10.5კვტ.</t>
  </si>
  <si>
    <t>ვენტ. მრგვალი არხებისთვის 900მ3/სთ, 240პა. N=0.45ვვტ.</t>
  </si>
  <si>
    <t>ვენტ. მრგვალი არხებისთვის 675მ3/სთ, 220პა. N=0.2ვვტ.</t>
  </si>
  <si>
    <t>ვენტ. მრგვალი არხებისთვის 450მ3/სთ, 180პა. N=0.18ვვტ.</t>
  </si>
  <si>
    <t>ცენტრიდანული ვენტ. არხებისთვის 2700მ3/სთ, 300პა. N=1.5ვვტ.</t>
  </si>
  <si>
    <t>ვენტ. მრგვალი არხებისთვის 100მ3/სთ, 170პა. N=0.12ვვტ.</t>
  </si>
  <si>
    <t>დამკვეთი:</t>
  </si>
  <si>
    <t>სამედიცინო კორპორაცია "ევექსი"</t>
  </si>
  <si>
    <t>პროექტი:</t>
  </si>
  <si>
    <t>კომპანია</t>
  </si>
  <si>
    <t>USD/GEL გაცვლითი კურსი</t>
  </si>
  <si>
    <t>მეგალაბი</t>
  </si>
  <si>
    <t>1-ელექტროობა</t>
  </si>
  <si>
    <t>No</t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</si>
  <si>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3x1.5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</si>
  <si>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3x2.5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</si>
  <si>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3x4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</si>
  <si>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3x6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</si>
  <si>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3x25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</si>
  <si>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5x2.5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</si>
  <si>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5x4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</si>
  <si>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5x6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</si>
  <si>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5x16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</si>
  <si>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5x10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</si>
  <si>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5x10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</si>
  <si>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4x16+1x16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</si>
  <si>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4x25+1x16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</si>
  <si>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4x35+1x16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</si>
  <si>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4x50+1x25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</si>
  <si>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4x70+1x25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</si>
  <si>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4x95+1x35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</si>
  <si>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4x185+1x50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</si>
  <si>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4x240+1x50</t>
    </r>
  </si>
  <si>
    <t>კაბელები</t>
  </si>
  <si>
    <r>
      <t>მ</t>
    </r>
    <r>
      <rPr>
        <vertAlign val="superscript"/>
        <sz val="10"/>
        <color theme="1"/>
        <rFont val="Arial"/>
        <family val="2"/>
        <charset val="204"/>
      </rPr>
      <t>2</t>
    </r>
  </si>
  <si>
    <r>
      <t xml:space="preserve">გაზის სანთურა  (1.5კვტX2=3კვტ) </t>
    </r>
    <r>
      <rPr>
        <sz val="10"/>
        <color theme="1"/>
        <rFont val="Calibri"/>
        <family val="2"/>
      </rPr>
      <t>≥</t>
    </r>
    <r>
      <rPr>
        <sz val="10"/>
        <color theme="1"/>
        <rFont val="Arial"/>
        <family val="2"/>
        <charset val="204"/>
      </rPr>
      <t>300კვტ</t>
    </r>
  </si>
  <si>
    <t>3- გათბობა- გაგრილება</t>
  </si>
  <si>
    <t>4- კანალიზაცია</t>
  </si>
  <si>
    <t>5- სახანძრო უსაფრთხოება</t>
  </si>
  <si>
    <r>
      <t>სპრინკლერი(სტანდარტული რეაგირების, ქვედა როზეტით, სტანდარტული დაფარვის, 68</t>
    </r>
    <r>
      <rPr>
        <sz val="10"/>
        <color theme="1"/>
        <rFont val="Calibri"/>
        <family val="2"/>
      </rPr>
      <t>°</t>
    </r>
    <r>
      <rPr>
        <sz val="10"/>
        <color theme="1"/>
        <rFont val="Arial"/>
        <family val="2"/>
        <charset val="204"/>
      </rPr>
      <t xml:space="preserve"> K=115) 12</t>
    </r>
  </si>
  <si>
    <t>6-სუსტი დენები</t>
  </si>
  <si>
    <r>
      <t>42U სახანძრო კარადა პერფორმირებული წინა კარით 800x1000 19</t>
    </r>
    <r>
      <rPr>
        <sz val="10"/>
        <color indexed="8"/>
        <rFont val="Calibri"/>
        <family val="2"/>
      </rPr>
      <t>°</t>
    </r>
    <r>
      <rPr>
        <sz val="10"/>
        <color indexed="8"/>
        <rFont val="Arial"/>
        <family val="2"/>
        <charset val="204"/>
      </rPr>
      <t xml:space="preserve"> ინჯიანი, სავენტილაციო ბლოკით</t>
    </r>
  </si>
  <si>
    <t>დამატებითი სამუშაო (არსებობის შემთხვევაში)</t>
  </si>
  <si>
    <t>7-დამატებითი სამუშაო</t>
  </si>
  <si>
    <t xml:space="preserve">იმ შემთხვევაში თუ ტენდერში მონაწილე კომპნია საჭიროდ ჩათვლის განაფასოს დამატებითი სამუშაოები, განფასება წარმოდგენილი უნდა გვერდ #7-ზე.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</si>
</sst>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GEL&quot;* #,##0.00_);_(&quot;GEL&quot;* \(#,##0.00\);_(&quot;GEL&quot;* &quot;-&quot;??_);_(@_)"/>
    <numFmt numFmtId="166" formatCode="0.0"/>
    <numFmt numFmtId="167" formatCode="_([$$-409]* #,##0.00_);_([$$-409]* \(#,##0.00\);_([$$-409]* &quot;-&quot;??_);_(@_)"/>
    <numFmt numFmtId="168" formatCode="_(* #,##0.0000_);_(* \(#,##0.0000\);_(* &quot;-&quot;??_);_(@_)"/>
    <numFmt numFmtId="169" formatCode="_-* #,##0.00\ _L_a_r_i_-;\-* #,##0.00\ _L_a_r_i_-;_-* &quot;-&quot;??\ _L_a_r_i_-;_-@_-"/>
    <numFmt numFmtId="170" formatCode="_(* #,##0.000_);_(* \(#,##0.000\);_(* &quot;-&quot;??_);_(@_)"/>
    <numFmt numFmtId="171" formatCode="#,##0.00\ [$Lari-437]"/>
    <numFmt numFmtId="172" formatCode="_-* #,##0.00_р_._-;\-* #,##0.00_р_._-;_-* &quot;-&quot;??_р_._-;_-@_-"/>
    <numFmt numFmtId="173" formatCode="_(* #,##0_);_(* \(#,##0\);_(* &quot;-&quot;??_);_(@_)"/>
    <numFmt numFmtId="174" formatCode="&quot;$&quot;#,##0.00"/>
  </numFmts>
  <fonts count="8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  <charset val="204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Arial"/>
      <family val="2"/>
    </font>
    <font>
      <sz val="8"/>
      <color rgb="FFFF0000"/>
      <name val="Arial"/>
      <family val="2"/>
      <charset val="204"/>
    </font>
    <font>
      <b/>
      <u/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u/>
      <sz val="14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name val="Tahoma"/>
      <family val="2"/>
      <charset val="162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162"/>
      <scheme val="minor"/>
    </font>
    <font>
      <sz val="10"/>
      <name val="Arial Cyr"/>
      <family val="2"/>
      <charset val="204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Helv"/>
    </font>
    <font>
      <b/>
      <sz val="14"/>
      <color rgb="FFFF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cadNusx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10"/>
      <color theme="1"/>
      <name val="AcadMtavr"/>
    </font>
    <font>
      <sz val="12"/>
      <color theme="1"/>
      <name val="Arial"/>
      <family val="2"/>
      <charset val="238"/>
    </font>
    <font>
      <b/>
      <sz val="10"/>
      <color rgb="FFFF0000"/>
      <name val="Arial"/>
      <family val="2"/>
    </font>
    <font>
      <sz val="10"/>
      <color indexed="8"/>
      <name val="Calibri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color theme="8" tint="-0.249977111117893"/>
      <name val="Arial"/>
      <family val="2"/>
      <charset val="204"/>
    </font>
    <font>
      <b/>
      <sz val="10"/>
      <name val="AcadNusx"/>
    </font>
    <font>
      <vertAlign val="superscript"/>
      <sz val="10"/>
      <color theme="1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color theme="1"/>
      <name val="Calibri"/>
      <family val="2"/>
    </font>
    <font>
      <sz val="10"/>
      <name val="Sylfaen"/>
      <family val="1"/>
      <charset val="204"/>
    </font>
    <font>
      <sz val="10"/>
      <name val="Menlo Regula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66">
    <xf numFmtId="0" fontId="0" fillId="0" borderId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1" fillId="0" borderId="0"/>
    <xf numFmtId="169" fontId="31" fillId="0" borderId="0" applyFont="0" applyFill="0" applyBorder="0" applyAlignment="0" applyProtection="0"/>
    <xf numFmtId="0" fontId="17" fillId="0" borderId="0"/>
    <xf numFmtId="0" fontId="3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0" borderId="0"/>
    <xf numFmtId="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4" fillId="0" borderId="0"/>
    <xf numFmtId="169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2" fillId="0" borderId="0"/>
    <xf numFmtId="16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36" fillId="0" borderId="0"/>
    <xf numFmtId="169" fontId="10" fillId="0" borderId="0" applyFont="0" applyFill="0" applyBorder="0" applyAlignment="0" applyProtection="0"/>
    <xf numFmtId="0" fontId="10" fillId="0" borderId="0"/>
    <xf numFmtId="166" fontId="14" fillId="0" borderId="0" applyFont="0" applyFill="0" applyBorder="0" applyAlignment="0" applyProtection="0"/>
    <xf numFmtId="0" fontId="9" fillId="0" borderId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7" fillId="0" borderId="0"/>
    <xf numFmtId="0" fontId="8" fillId="0" borderId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7" fillId="0" borderId="0"/>
    <xf numFmtId="0" fontId="7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43" fontId="44" fillId="0" borderId="0" applyFont="0" applyFill="0" applyBorder="0" applyAlignment="0" applyProtection="0"/>
    <xf numFmtId="0" fontId="44" fillId="0" borderId="0"/>
    <xf numFmtId="0" fontId="45" fillId="0" borderId="0"/>
    <xf numFmtId="9" fontId="45" fillId="0" borderId="0" applyFont="0" applyFill="0" applyBorder="0" applyAlignment="0" applyProtection="0"/>
    <xf numFmtId="0" fontId="46" fillId="0" borderId="0"/>
    <xf numFmtId="168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43" fontId="44" fillId="0" borderId="0" applyFont="0" applyFill="0" applyBorder="0" applyAlignment="0" applyProtection="0"/>
    <xf numFmtId="0" fontId="44" fillId="0" borderId="0"/>
    <xf numFmtId="0" fontId="5" fillId="0" borderId="0"/>
    <xf numFmtId="0" fontId="4" fillId="0" borderId="0"/>
    <xf numFmtId="0" fontId="33" fillId="0" borderId="0"/>
    <xf numFmtId="167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3" fillId="0" borderId="0"/>
    <xf numFmtId="168" fontId="2" fillId="0" borderId="0"/>
    <xf numFmtId="0" fontId="1" fillId="0" borderId="0"/>
    <xf numFmtId="0" fontId="14" fillId="0" borderId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8" fontId="1" fillId="0" borderId="0"/>
  </cellStyleXfs>
  <cellXfs count="448">
    <xf numFmtId="0" fontId="0" fillId="0" borderId="0" xfId="0"/>
    <xf numFmtId="0" fontId="39" fillId="0" borderId="32" xfId="0" applyFont="1" applyBorder="1" applyAlignment="1">
      <alignment horizontal="center" vertical="center" wrapText="1"/>
    </xf>
    <xf numFmtId="0" fontId="39" fillId="5" borderId="27" xfId="0" applyFont="1" applyFill="1" applyBorder="1" applyAlignment="1">
      <alignment vertical="center"/>
    </xf>
    <xf numFmtId="0" fontId="39" fillId="5" borderId="15" xfId="0" applyFont="1" applyFill="1" applyBorder="1" applyAlignment="1">
      <alignment vertical="center"/>
    </xf>
    <xf numFmtId="0" fontId="39" fillId="5" borderId="28" xfId="0" applyFont="1" applyFill="1" applyBorder="1" applyAlignment="1">
      <alignment vertical="center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26" fillId="2" borderId="0" xfId="1228" applyFont="1" applyFill="1" applyAlignment="1" applyProtection="1">
      <alignment vertical="center" wrapText="1"/>
      <protection locked="0"/>
    </xf>
    <xf numFmtId="0" fontId="21" fillId="2" borderId="0" xfId="1228" applyFont="1" applyFill="1" applyAlignment="1" applyProtection="1">
      <alignment vertical="center" wrapText="1"/>
      <protection locked="0"/>
    </xf>
    <xf numFmtId="0" fontId="20" fillId="2" borderId="0" xfId="1228" applyFont="1" applyFill="1" applyAlignment="1" applyProtection="1">
      <alignment vertical="center" wrapText="1"/>
      <protection locked="0"/>
    </xf>
    <xf numFmtId="0" fontId="20" fillId="2" borderId="19" xfId="1228" applyFont="1" applyFill="1" applyBorder="1" applyAlignment="1" applyProtection="1">
      <alignment vertical="center" wrapText="1"/>
      <protection locked="0"/>
    </xf>
    <xf numFmtId="0" fontId="21" fillId="2" borderId="19" xfId="1228" applyFont="1" applyFill="1" applyBorder="1" applyAlignment="1" applyProtection="1">
      <alignment vertical="center" wrapText="1"/>
      <protection locked="0"/>
    </xf>
    <xf numFmtId="165" fontId="20" fillId="2" borderId="0" xfId="1209" applyFont="1" applyFill="1" applyAlignment="1" applyProtection="1">
      <alignment vertical="center" wrapText="1"/>
      <protection locked="0"/>
    </xf>
    <xf numFmtId="0" fontId="14" fillId="0" borderId="0" xfId="1228" applyProtection="1">
      <protection locked="0"/>
    </xf>
    <xf numFmtId="0" fontId="20" fillId="2" borderId="0" xfId="1228" applyFont="1" applyFill="1" applyAlignment="1" applyProtection="1">
      <alignment horizontal="center" vertical="center" wrapText="1"/>
      <protection locked="0"/>
    </xf>
    <xf numFmtId="0" fontId="21" fillId="2" borderId="18" xfId="1228" applyFont="1" applyFill="1" applyBorder="1" applyAlignment="1" applyProtection="1">
      <alignment vertical="center" wrapText="1"/>
      <protection locked="0"/>
    </xf>
    <xf numFmtId="165" fontId="20" fillId="2" borderId="0" xfId="1209" applyFont="1" applyFill="1" applyAlignment="1" applyProtection="1">
      <alignment vertical="center"/>
      <protection locked="0"/>
    </xf>
    <xf numFmtId="0" fontId="22" fillId="2" borderId="18" xfId="1228" applyFont="1" applyFill="1" applyBorder="1" applyAlignment="1" applyProtection="1">
      <alignment horizontal="left" vertical="center" wrapText="1"/>
      <protection locked="0"/>
    </xf>
    <xf numFmtId="0" fontId="21" fillId="2" borderId="18" xfId="1228" applyFont="1" applyFill="1" applyBorder="1" applyAlignment="1" applyProtection="1">
      <alignment horizontal="left" vertical="center" wrapText="1"/>
      <protection locked="0"/>
    </xf>
    <xf numFmtId="0" fontId="21" fillId="2" borderId="0" xfId="1228" applyFont="1" applyFill="1" applyAlignment="1" applyProtection="1">
      <alignment horizontal="left" vertical="center" wrapText="1"/>
      <protection locked="0"/>
    </xf>
    <xf numFmtId="165" fontId="21" fillId="2" borderId="0" xfId="1209" applyFont="1" applyFill="1" applyBorder="1" applyAlignment="1" applyProtection="1">
      <alignment horizontal="right" vertical="center" wrapText="1"/>
      <protection locked="0"/>
    </xf>
    <xf numFmtId="167" fontId="21" fillId="2" borderId="0" xfId="1228" applyNumberFormat="1" applyFont="1" applyFill="1" applyBorder="1" applyAlignment="1" applyProtection="1">
      <alignment vertical="center" wrapText="1"/>
      <protection locked="0"/>
    </xf>
    <xf numFmtId="43" fontId="21" fillId="2" borderId="0" xfId="1210" applyFont="1" applyFill="1" applyBorder="1" applyAlignment="1" applyProtection="1">
      <alignment horizontal="center" vertical="center" wrapText="1"/>
      <protection locked="0"/>
    </xf>
    <xf numFmtId="0" fontId="21" fillId="2" borderId="0" xfId="1228" applyFont="1" applyFill="1" applyAlignment="1" applyProtection="1">
      <alignment horizontal="center" vertical="center" wrapText="1"/>
      <protection locked="0"/>
    </xf>
    <xf numFmtId="0" fontId="20" fillId="2" borderId="0" xfId="1228" applyFont="1" applyFill="1" applyBorder="1" applyAlignment="1" applyProtection="1">
      <alignment vertical="center" wrapText="1"/>
      <protection locked="0"/>
    </xf>
    <xf numFmtId="165" fontId="20" fillId="2" borderId="0" xfId="1209" applyFont="1" applyFill="1" applyAlignment="1" applyProtection="1">
      <alignment horizontal="center" vertical="center" wrapText="1"/>
      <protection locked="0"/>
    </xf>
    <xf numFmtId="0" fontId="50" fillId="0" borderId="0" xfId="1354" applyFont="1" applyBorder="1" applyAlignment="1" applyProtection="1">
      <alignment vertical="center"/>
      <protection locked="0"/>
    </xf>
    <xf numFmtId="0" fontId="50" fillId="0" borderId="0" xfId="1354" applyFont="1" applyAlignment="1" applyProtection="1">
      <alignment vertical="center"/>
      <protection locked="0"/>
    </xf>
    <xf numFmtId="0" fontId="20" fillId="3" borderId="24" xfId="1228" applyFont="1" applyFill="1" applyBorder="1" applyAlignment="1" applyProtection="1">
      <alignment vertical="center"/>
      <protection locked="0"/>
    </xf>
    <xf numFmtId="165" fontId="0" fillId="0" borderId="0" xfId="1209" applyFont="1" applyProtection="1">
      <protection locked="0"/>
    </xf>
    <xf numFmtId="0" fontId="20" fillId="2" borderId="27" xfId="1228" applyFont="1" applyFill="1" applyBorder="1" applyAlignment="1" applyProtection="1">
      <alignment vertical="center" wrapText="1"/>
      <protection locked="0"/>
    </xf>
    <xf numFmtId="0" fontId="21" fillId="2" borderId="15" xfId="1228" applyFont="1" applyFill="1" applyBorder="1" applyAlignment="1" applyProtection="1">
      <alignment vertical="center" wrapText="1"/>
      <protection locked="0"/>
    </xf>
    <xf numFmtId="0" fontId="21" fillId="3" borderId="0" xfId="1228" applyFont="1" applyFill="1" applyBorder="1" applyAlignment="1" applyProtection="1">
      <alignment vertical="center"/>
      <protection locked="0"/>
    </xf>
    <xf numFmtId="43" fontId="21" fillId="3" borderId="18" xfId="1210" applyFont="1" applyFill="1" applyBorder="1" applyAlignment="1" applyProtection="1">
      <alignment vertical="center"/>
    </xf>
    <xf numFmtId="0" fontId="20" fillId="3" borderId="24" xfId="1228" applyFont="1" applyFill="1" applyBorder="1" applyAlignment="1" applyProtection="1">
      <alignment vertical="center" wrapText="1"/>
      <protection locked="0"/>
    </xf>
    <xf numFmtId="0" fontId="21" fillId="3" borderId="0" xfId="1228" applyFont="1" applyFill="1" applyBorder="1" applyAlignment="1" applyProtection="1">
      <alignment vertical="center" wrapText="1"/>
      <protection locked="0"/>
    </xf>
    <xf numFmtId="43" fontId="21" fillId="3" borderId="18" xfId="1210" applyFont="1" applyFill="1" applyBorder="1" applyAlignment="1" applyProtection="1">
      <alignment vertical="center" wrapText="1"/>
    </xf>
    <xf numFmtId="0" fontId="20" fillId="2" borderId="22" xfId="1228" applyFont="1" applyFill="1" applyBorder="1" applyAlignment="1" applyProtection="1">
      <alignment vertical="center" wrapText="1"/>
      <protection locked="0"/>
    </xf>
    <xf numFmtId="0" fontId="21" fillId="2" borderId="6" xfId="1228" applyFont="1" applyFill="1" applyBorder="1" applyAlignment="1" applyProtection="1">
      <alignment horizontal="right" vertical="center" wrapText="1"/>
      <protection locked="0"/>
    </xf>
    <xf numFmtId="43" fontId="21" fillId="2" borderId="23" xfId="1210" applyFont="1" applyFill="1" applyBorder="1" applyAlignment="1" applyProtection="1">
      <alignment horizontal="right" vertical="center" wrapText="1"/>
    </xf>
    <xf numFmtId="0" fontId="20" fillId="2" borderId="25" xfId="1228" applyFont="1" applyFill="1" applyBorder="1" applyAlignment="1" applyProtection="1">
      <alignment horizontal="right" vertical="center" wrapText="1"/>
      <protection locked="0"/>
    </xf>
    <xf numFmtId="0" fontId="20" fillId="2" borderId="19" xfId="1228" applyFont="1" applyFill="1" applyBorder="1" applyAlignment="1" applyProtection="1">
      <alignment horizontal="right" vertical="center" wrapText="1"/>
      <protection locked="0"/>
    </xf>
    <xf numFmtId="167" fontId="20" fillId="2" borderId="26" xfId="1209" applyNumberFormat="1" applyFont="1" applyFill="1" applyBorder="1" applyAlignment="1" applyProtection="1">
      <alignment horizontal="right" vertical="center" wrapText="1"/>
    </xf>
    <xf numFmtId="0" fontId="20" fillId="3" borderId="24" xfId="1228" applyFont="1" applyFill="1" applyBorder="1" applyAlignment="1" applyProtection="1">
      <alignment horizontal="right" vertical="center" wrapText="1"/>
      <protection locked="0"/>
    </xf>
    <xf numFmtId="0" fontId="21" fillId="3" borderId="0" xfId="1228" applyFont="1" applyFill="1" applyBorder="1" applyAlignment="1" applyProtection="1">
      <alignment horizontal="right" vertical="center" wrapText="1"/>
      <protection locked="0"/>
    </xf>
    <xf numFmtId="165" fontId="21" fillId="3" borderId="18" xfId="1209" applyFont="1" applyFill="1" applyBorder="1" applyAlignment="1" applyProtection="1">
      <alignment horizontal="right" vertical="center" wrapText="1"/>
    </xf>
    <xf numFmtId="0" fontId="20" fillId="2" borderId="22" xfId="1228" applyFont="1" applyFill="1" applyBorder="1" applyAlignment="1" applyProtection="1">
      <alignment horizontal="right" vertical="center" wrapText="1"/>
      <protection locked="0"/>
    </xf>
    <xf numFmtId="43" fontId="20" fillId="2" borderId="23" xfId="1210" applyFont="1" applyFill="1" applyBorder="1" applyAlignment="1" applyProtection="1">
      <alignment horizontal="right" vertical="center" wrapText="1"/>
    </xf>
    <xf numFmtId="0" fontId="21" fillId="2" borderId="19" xfId="1228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38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7" fillId="0" borderId="14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2" xfId="0" applyBorder="1" applyAlignment="1">
      <alignment vertical="center"/>
    </xf>
    <xf numFmtId="0" fontId="27" fillId="0" borderId="3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67" fontId="29" fillId="0" borderId="30" xfId="0" applyNumberFormat="1" applyFont="1" applyBorder="1" applyAlignment="1">
      <alignment vertical="center"/>
    </xf>
    <xf numFmtId="10" fontId="39" fillId="0" borderId="30" xfId="0" applyNumberFormat="1" applyFont="1" applyBorder="1" applyAlignment="1">
      <alignment vertical="center"/>
    </xf>
    <xf numFmtId="167" fontId="29" fillId="2" borderId="30" xfId="0" applyNumberFormat="1" applyFont="1" applyFill="1" applyBorder="1" applyAlignment="1">
      <alignment vertical="center"/>
    </xf>
    <xf numFmtId="0" fontId="39" fillId="6" borderId="30" xfId="0" applyFont="1" applyFill="1" applyBorder="1" applyAlignment="1">
      <alignment vertical="center"/>
    </xf>
    <xf numFmtId="167" fontId="39" fillId="0" borderId="30" xfId="0" applyNumberFormat="1" applyFont="1" applyBorder="1" applyAlignment="1">
      <alignment vertical="center"/>
    </xf>
    <xf numFmtId="167" fontId="39" fillId="2" borderId="30" xfId="0" applyNumberFormat="1" applyFont="1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9" fontId="0" fillId="0" borderId="8" xfId="0" applyNumberFormat="1" applyBorder="1" applyAlignment="1">
      <alignment vertical="center"/>
    </xf>
    <xf numFmtId="167" fontId="53" fillId="0" borderId="9" xfId="1230" applyNumberFormat="1" applyFont="1" applyBorder="1" applyAlignment="1">
      <alignment vertical="center"/>
    </xf>
    <xf numFmtId="167" fontId="48" fillId="0" borderId="9" xfId="1230" applyNumberFormat="1" applyFont="1" applyBorder="1" applyAlignment="1">
      <alignment vertical="center"/>
    </xf>
    <xf numFmtId="167" fontId="48" fillId="0" borderId="9" xfId="2" applyNumberFormat="1" applyFont="1" applyBorder="1" applyAlignment="1">
      <alignment vertical="center"/>
    </xf>
    <xf numFmtId="0" fontId="0" fillId="0" borderId="30" xfId="0" applyBorder="1" applyAlignment="1">
      <alignment vertical="center"/>
    </xf>
    <xf numFmtId="10" fontId="0" fillId="0" borderId="30" xfId="0" applyNumberForma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34" xfId="0" applyBorder="1" applyAlignment="1">
      <alignment vertical="center"/>
    </xf>
    <xf numFmtId="171" fontId="34" fillId="0" borderId="13" xfId="1230" applyNumberFormat="1" applyFont="1" applyBorder="1" applyAlignment="1">
      <alignment vertical="center"/>
    </xf>
    <xf numFmtId="10" fontId="0" fillId="0" borderId="13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vertical="center"/>
    </xf>
    <xf numFmtId="0" fontId="47" fillId="0" borderId="0" xfId="0" applyFont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0" fontId="21" fillId="2" borderId="32" xfId="1228" applyFont="1" applyFill="1" applyBorder="1" applyAlignment="1" applyProtection="1">
      <alignment horizontal="center" vertical="center" wrapText="1"/>
      <protection locked="0"/>
    </xf>
    <xf numFmtId="0" fontId="21" fillId="2" borderId="28" xfId="1228" applyFont="1" applyFill="1" applyBorder="1" applyAlignment="1" applyProtection="1">
      <alignment horizontal="center" vertical="center" wrapText="1"/>
      <protection locked="0"/>
    </xf>
    <xf numFmtId="43" fontId="21" fillId="2" borderId="28" xfId="1210" applyFont="1" applyFill="1" applyBorder="1" applyAlignment="1" applyProtection="1">
      <alignment horizontal="center" vertical="center" wrapText="1"/>
      <protection locked="0"/>
    </xf>
    <xf numFmtId="167" fontId="21" fillId="2" borderId="20" xfId="1209" applyNumberFormat="1" applyFont="1" applyFill="1" applyBorder="1" applyAlignment="1" applyProtection="1">
      <alignment horizontal="right" vertical="center" wrapText="1"/>
    </xf>
    <xf numFmtId="165" fontId="21" fillId="2" borderId="26" xfId="1209" applyFont="1" applyFill="1" applyBorder="1" applyAlignment="1" applyProtection="1">
      <alignment vertical="center" wrapText="1"/>
    </xf>
    <xf numFmtId="170" fontId="21" fillId="2" borderId="26" xfId="1210" applyNumberFormat="1" applyFont="1" applyFill="1" applyBorder="1" applyAlignment="1" applyProtection="1">
      <alignment horizontal="center" vertical="center" wrapText="1"/>
      <protection locked="0"/>
    </xf>
    <xf numFmtId="0" fontId="20" fillId="3" borderId="0" xfId="1228" applyFont="1" applyFill="1" applyBorder="1" applyAlignment="1" applyProtection="1">
      <alignment vertical="center"/>
      <protection locked="0"/>
    </xf>
    <xf numFmtId="2" fontId="21" fillId="2" borderId="15" xfId="1228" applyNumberFormat="1" applyFont="1" applyFill="1" applyBorder="1" applyAlignment="1" applyProtection="1">
      <alignment horizontal="right" vertical="center"/>
      <protection locked="0"/>
    </xf>
    <xf numFmtId="2" fontId="21" fillId="2" borderId="6" xfId="1228" applyNumberFormat="1" applyFont="1" applyFill="1" applyBorder="1" applyAlignment="1" applyProtection="1">
      <alignment horizontal="right" vertical="center"/>
      <protection locked="0"/>
    </xf>
    <xf numFmtId="2" fontId="20" fillId="2" borderId="19" xfId="1228" applyNumberFormat="1" applyFont="1" applyFill="1" applyBorder="1" applyAlignment="1" applyProtection="1">
      <alignment horizontal="right" vertical="center"/>
      <protection locked="0"/>
    </xf>
    <xf numFmtId="2" fontId="21" fillId="3" borderId="0" xfId="1228" applyNumberFormat="1" applyFont="1" applyFill="1" applyBorder="1" applyAlignment="1" applyProtection="1">
      <alignment horizontal="right" vertical="center"/>
      <protection locked="0"/>
    </xf>
    <xf numFmtId="2" fontId="20" fillId="2" borderId="6" xfId="1228" applyNumberFormat="1" applyFont="1" applyFill="1" applyBorder="1" applyAlignment="1" applyProtection="1">
      <alignment horizontal="right" vertical="center"/>
      <protection locked="0"/>
    </xf>
    <xf numFmtId="2" fontId="21" fillId="2" borderId="19" xfId="1228" applyNumberFormat="1" applyFont="1" applyFill="1" applyBorder="1" applyAlignment="1" applyProtection="1">
      <alignment horizontal="right" vertical="center"/>
      <protection locked="0"/>
    </xf>
    <xf numFmtId="43" fontId="21" fillId="2" borderId="0" xfId="1314" applyFont="1" applyFill="1" applyAlignment="1" applyProtection="1">
      <alignment vertical="center" wrapText="1"/>
      <protection locked="0"/>
    </xf>
    <xf numFmtId="43" fontId="20" fillId="2" borderId="0" xfId="1314" applyFont="1" applyFill="1" applyAlignment="1" applyProtection="1">
      <alignment vertical="center"/>
      <protection locked="0"/>
    </xf>
    <xf numFmtId="43" fontId="21" fillId="2" borderId="0" xfId="1314" applyFont="1" applyFill="1" applyBorder="1" applyAlignment="1" applyProtection="1">
      <alignment vertical="center" wrapText="1"/>
      <protection locked="0"/>
    </xf>
    <xf numFmtId="0" fontId="49" fillId="0" borderId="6" xfId="1315" applyNumberFormat="1" applyFont="1" applyFill="1" applyBorder="1" applyAlignment="1" applyProtection="1">
      <alignment vertical="center" wrapText="1"/>
      <protection locked="0"/>
    </xf>
    <xf numFmtId="43" fontId="49" fillId="0" borderId="6" xfId="1314" applyFont="1" applyFill="1" applyBorder="1" applyAlignment="1" applyProtection="1">
      <alignment vertical="center" wrapText="1"/>
      <protection locked="0"/>
    </xf>
    <xf numFmtId="0" fontId="50" fillId="0" borderId="0" xfId="1315" applyFont="1" applyAlignment="1" applyProtection="1">
      <alignment vertical="center"/>
      <protection locked="0"/>
    </xf>
    <xf numFmtId="43" fontId="21" fillId="3" borderId="19" xfId="1228" applyNumberFormat="1" applyFont="1" applyFill="1" applyBorder="1" applyAlignment="1" applyProtection="1">
      <alignment vertical="center"/>
    </xf>
    <xf numFmtId="0" fontId="21" fillId="3" borderId="26" xfId="1228" applyFont="1" applyFill="1" applyBorder="1" applyAlignment="1" applyProtection="1">
      <alignment vertical="center"/>
    </xf>
    <xf numFmtId="43" fontId="14" fillId="0" borderId="0" xfId="1314" applyFont="1" applyProtection="1">
      <protection locked="0"/>
    </xf>
    <xf numFmtId="9" fontId="20" fillId="2" borderId="15" xfId="1228" applyNumberFormat="1" applyFont="1" applyFill="1" applyBorder="1" applyAlignment="1" applyProtection="1">
      <alignment vertical="center" wrapText="1"/>
      <protection locked="0"/>
    </xf>
    <xf numFmtId="0" fontId="14" fillId="0" borderId="0" xfId="1228" applyAlignment="1" applyProtection="1">
      <alignment wrapText="1"/>
      <protection locked="0"/>
    </xf>
    <xf numFmtId="0" fontId="20" fillId="2" borderId="15" xfId="1228" applyFont="1" applyFill="1" applyBorder="1" applyAlignment="1" applyProtection="1">
      <alignment vertical="center" wrapText="1"/>
      <protection locked="0"/>
    </xf>
    <xf numFmtId="0" fontId="20" fillId="3" borderId="0" xfId="1228" applyFont="1" applyFill="1" applyBorder="1" applyAlignment="1" applyProtection="1">
      <alignment vertical="center" wrapText="1"/>
      <protection locked="0"/>
    </xf>
    <xf numFmtId="9" fontId="20" fillId="2" borderId="6" xfId="1228" applyNumberFormat="1" applyFont="1" applyFill="1" applyBorder="1" applyAlignment="1" applyProtection="1">
      <alignment horizontal="right" vertical="center" wrapText="1"/>
      <protection locked="0"/>
    </xf>
    <xf numFmtId="2" fontId="20" fillId="2" borderId="19" xfId="1228" applyNumberFormat="1" applyFont="1" applyFill="1" applyBorder="1" applyAlignment="1" applyProtection="1">
      <alignment horizontal="right" vertical="center" wrapText="1"/>
      <protection locked="0"/>
    </xf>
    <xf numFmtId="2" fontId="20" fillId="3" borderId="0" xfId="1228" applyNumberFormat="1" applyFont="1" applyFill="1" applyBorder="1" applyAlignment="1" applyProtection="1">
      <alignment horizontal="right" vertical="center" wrapText="1"/>
      <protection locked="0"/>
    </xf>
    <xf numFmtId="0" fontId="20" fillId="2" borderId="19" xfId="1228" applyNumberFormat="1" applyFont="1" applyFill="1" applyBorder="1" applyAlignment="1" applyProtection="1">
      <alignment horizontal="right" vertical="center" wrapText="1"/>
      <protection locked="0"/>
    </xf>
    <xf numFmtId="10" fontId="20" fillId="3" borderId="0" xfId="1228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1228" applyFont="1" applyProtection="1">
      <protection locked="0"/>
    </xf>
    <xf numFmtId="165" fontId="14" fillId="0" borderId="0" xfId="1209" applyFont="1" applyProtection="1">
      <protection locked="0"/>
    </xf>
    <xf numFmtId="0" fontId="55" fillId="0" borderId="4" xfId="1362" applyFont="1" applyFill="1" applyBorder="1" applyAlignment="1">
      <alignment wrapText="1"/>
    </xf>
    <xf numFmtId="0" fontId="0" fillId="0" borderId="0" xfId="0" applyAlignment="1">
      <alignment vertical="center"/>
    </xf>
    <xf numFmtId="0" fontId="53" fillId="0" borderId="4" xfId="0" applyFont="1" applyBorder="1" applyAlignment="1">
      <alignment vertical="center"/>
    </xf>
    <xf numFmtId="43" fontId="0" fillId="0" borderId="8" xfId="1" applyFont="1" applyBorder="1" applyAlignment="1">
      <alignment vertical="center"/>
    </xf>
    <xf numFmtId="0" fontId="49" fillId="0" borderId="4" xfId="1354" applyNumberFormat="1" applyFont="1" applyFill="1" applyBorder="1" applyAlignment="1" applyProtection="1">
      <alignment vertical="center" wrapText="1"/>
      <protection locked="0"/>
    </xf>
    <xf numFmtId="43" fontId="49" fillId="0" borderId="4" xfId="1353" applyFont="1" applyFill="1" applyBorder="1" applyAlignment="1" applyProtection="1">
      <alignment vertical="center" wrapText="1"/>
      <protection locked="0"/>
    </xf>
    <xf numFmtId="0" fontId="57" fillId="0" borderId="4" xfId="1362" applyFont="1" applyBorder="1" applyAlignment="1">
      <alignment vertical="center"/>
    </xf>
    <xf numFmtId="0" fontId="58" fillId="0" borderId="4" xfId="1362" applyFont="1" applyBorder="1" applyAlignment="1">
      <alignment vertical="center"/>
    </xf>
    <xf numFmtId="0" fontId="62" fillId="2" borderId="0" xfId="1228" applyFont="1" applyFill="1" applyAlignment="1" applyProtection="1">
      <alignment vertical="center" wrapText="1"/>
      <protection locked="0"/>
    </xf>
    <xf numFmtId="0" fontId="64" fillId="2" borderId="0" xfId="1228" applyFont="1" applyFill="1" applyAlignment="1" applyProtection="1">
      <alignment vertical="center" wrapText="1"/>
      <protection locked="0"/>
    </xf>
    <xf numFmtId="0" fontId="42" fillId="2" borderId="0" xfId="1228" applyFont="1" applyFill="1" applyAlignment="1" applyProtection="1">
      <alignment vertical="center" wrapText="1"/>
      <protection locked="0"/>
    </xf>
    <xf numFmtId="0" fontId="42" fillId="2" borderId="19" xfId="1228" applyFont="1" applyFill="1" applyBorder="1" applyAlignment="1" applyProtection="1">
      <alignment vertical="center" wrapText="1"/>
      <protection locked="0"/>
    </xf>
    <xf numFmtId="0" fontId="64" fillId="2" borderId="19" xfId="1228" applyFont="1" applyFill="1" applyBorder="1" applyAlignment="1" applyProtection="1">
      <alignment vertical="center" wrapText="1"/>
      <protection locked="0"/>
    </xf>
    <xf numFmtId="43" fontId="64" fillId="2" borderId="0" xfId="1353" applyFont="1" applyFill="1" applyAlignment="1" applyProtection="1">
      <alignment vertical="center" wrapText="1"/>
      <protection locked="0"/>
    </xf>
    <xf numFmtId="165" fontId="42" fillId="2" borderId="0" xfId="1209" applyFont="1" applyFill="1" applyAlignment="1" applyProtection="1">
      <alignment vertical="center" wrapText="1"/>
      <protection locked="0"/>
    </xf>
    <xf numFmtId="0" fontId="56" fillId="0" borderId="0" xfId="1228" applyFont="1" applyProtection="1">
      <protection locked="0"/>
    </xf>
    <xf numFmtId="0" fontId="42" fillId="2" borderId="0" xfId="1228" applyFont="1" applyFill="1" applyAlignment="1" applyProtection="1">
      <alignment horizontal="center" vertical="center" wrapText="1"/>
      <protection locked="0"/>
    </xf>
    <xf numFmtId="0" fontId="64" fillId="2" borderId="18" xfId="1228" applyFont="1" applyFill="1" applyBorder="1" applyAlignment="1" applyProtection="1">
      <alignment vertical="center" wrapText="1"/>
      <protection locked="0"/>
    </xf>
    <xf numFmtId="43" fontId="42" fillId="2" borderId="0" xfId="1353" applyFont="1" applyFill="1" applyAlignment="1" applyProtection="1">
      <alignment vertical="center"/>
      <protection locked="0"/>
    </xf>
    <xf numFmtId="165" fontId="42" fillId="2" borderId="0" xfId="1209" applyFont="1" applyFill="1" applyAlignment="1" applyProtection="1">
      <alignment vertical="center"/>
      <protection locked="0"/>
    </xf>
    <xf numFmtId="0" fontId="64" fillId="2" borderId="18" xfId="1228" applyFont="1" applyFill="1" applyBorder="1" applyAlignment="1" applyProtection="1">
      <alignment horizontal="left" vertical="center" wrapText="1"/>
      <protection locked="0"/>
    </xf>
    <xf numFmtId="0" fontId="64" fillId="2" borderId="32" xfId="1228" applyFont="1" applyFill="1" applyBorder="1" applyAlignment="1" applyProtection="1">
      <alignment horizontal="center" vertical="center" wrapText="1"/>
      <protection locked="0"/>
    </xf>
    <xf numFmtId="0" fontId="64" fillId="2" borderId="28" xfId="1228" applyFont="1" applyFill="1" applyBorder="1" applyAlignment="1" applyProtection="1">
      <alignment horizontal="center" vertical="center" wrapText="1"/>
      <protection locked="0"/>
    </xf>
    <xf numFmtId="43" fontId="64" fillId="2" borderId="28" xfId="1210" applyFont="1" applyFill="1" applyBorder="1" applyAlignment="1" applyProtection="1">
      <alignment horizontal="center" vertical="center" wrapText="1"/>
      <protection locked="0"/>
    </xf>
    <xf numFmtId="167" fontId="64" fillId="2" borderId="20" xfId="1209" applyNumberFormat="1" applyFont="1" applyFill="1" applyBorder="1" applyAlignment="1" applyProtection="1">
      <alignment horizontal="right" vertical="center" wrapText="1"/>
    </xf>
    <xf numFmtId="165" fontId="64" fillId="2" borderId="26" xfId="1209" applyFont="1" applyFill="1" applyBorder="1" applyAlignment="1" applyProtection="1">
      <alignment vertical="center" wrapText="1"/>
    </xf>
    <xf numFmtId="170" fontId="64" fillId="2" borderId="26" xfId="1210" applyNumberFormat="1" applyFont="1" applyFill="1" applyBorder="1" applyAlignment="1" applyProtection="1">
      <alignment horizontal="center" vertical="center" wrapText="1"/>
      <protection locked="0"/>
    </xf>
    <xf numFmtId="0" fontId="64" fillId="2" borderId="0" xfId="1228" applyFont="1" applyFill="1" applyAlignment="1" applyProtection="1">
      <alignment horizontal="left" vertical="center" wrapText="1"/>
      <protection locked="0"/>
    </xf>
    <xf numFmtId="165" fontId="64" fillId="2" borderId="0" xfId="1209" applyFont="1" applyFill="1" applyBorder="1" applyAlignment="1" applyProtection="1">
      <alignment horizontal="right" vertical="center" wrapText="1"/>
      <protection locked="0"/>
    </xf>
    <xf numFmtId="167" fontId="64" fillId="2" borderId="0" xfId="1228" applyNumberFormat="1" applyFont="1" applyFill="1" applyBorder="1" applyAlignment="1" applyProtection="1">
      <alignment vertical="center" wrapText="1"/>
      <protection locked="0"/>
    </xf>
    <xf numFmtId="43" fontId="64" fillId="2" borderId="0" xfId="1210" applyFont="1" applyFill="1" applyBorder="1" applyAlignment="1" applyProtection="1">
      <alignment horizontal="center" vertical="center" wrapText="1"/>
      <protection locked="0"/>
    </xf>
    <xf numFmtId="0" fontId="64" fillId="2" borderId="0" xfId="1228" applyFont="1" applyFill="1" applyAlignment="1" applyProtection="1">
      <alignment horizontal="center" vertical="center" wrapText="1"/>
      <protection locked="0"/>
    </xf>
    <xf numFmtId="0" fontId="42" fillId="2" borderId="0" xfId="1228" applyFont="1" applyFill="1" applyBorder="1" applyAlignment="1" applyProtection="1">
      <alignment vertical="center" wrapText="1"/>
      <protection locked="0"/>
    </xf>
    <xf numFmtId="43" fontId="64" fillId="2" borderId="0" xfId="1353" applyFont="1" applyFill="1" applyBorder="1" applyAlignment="1" applyProtection="1">
      <alignment vertical="center" wrapText="1"/>
      <protection locked="0"/>
    </xf>
    <xf numFmtId="165" fontId="42" fillId="2" borderId="0" xfId="1209" applyFont="1" applyFill="1" applyAlignment="1" applyProtection="1">
      <alignment horizontal="center" vertical="center" wrapText="1"/>
      <protection locked="0"/>
    </xf>
    <xf numFmtId="2" fontId="64" fillId="2" borderId="6" xfId="1228" applyNumberFormat="1" applyFont="1" applyFill="1" applyBorder="1" applyAlignment="1" applyProtection="1">
      <alignment horizontal="center" vertical="center" wrapText="1"/>
    </xf>
    <xf numFmtId="2" fontId="64" fillId="2" borderId="19" xfId="1228" applyNumberFormat="1" applyFont="1" applyFill="1" applyBorder="1" applyAlignment="1" applyProtection="1">
      <alignment horizontal="center" vertical="center" wrapText="1"/>
    </xf>
    <xf numFmtId="0" fontId="42" fillId="2" borderId="28" xfId="1228" applyFont="1" applyFill="1" applyBorder="1" applyAlignment="1" applyProtection="1">
      <alignment horizontal="center" vertical="center" wrapText="1"/>
    </xf>
    <xf numFmtId="2" fontId="64" fillId="2" borderId="26" xfId="1228" applyNumberFormat="1" applyFont="1" applyFill="1" applyBorder="1" applyAlignment="1" applyProtection="1">
      <alignment horizontal="center" vertical="center" wrapText="1"/>
    </xf>
    <xf numFmtId="0" fontId="42" fillId="2" borderId="32" xfId="1228" applyFont="1" applyFill="1" applyBorder="1" applyAlignment="1" applyProtection="1">
      <alignment horizontal="center" vertical="center" wrapText="1"/>
    </xf>
    <xf numFmtId="49" fontId="64" fillId="2" borderId="7" xfId="1228" applyNumberFormat="1" applyFont="1" applyFill="1" applyBorder="1" applyAlignment="1" applyProtection="1">
      <alignment horizontal="center" vertical="center" wrapText="1"/>
    </xf>
    <xf numFmtId="49" fontId="64" fillId="2" borderId="0" xfId="1228" applyNumberFormat="1" applyFont="1" applyFill="1" applyBorder="1" applyAlignment="1" applyProtection="1">
      <alignment horizontal="center" vertical="center" wrapText="1"/>
    </xf>
    <xf numFmtId="49" fontId="64" fillId="2" borderId="31" xfId="1228" applyNumberFormat="1" applyFont="1" applyFill="1" applyBorder="1" applyAlignment="1" applyProtection="1">
      <alignment horizontal="center" vertical="center" wrapText="1"/>
    </xf>
    <xf numFmtId="49" fontId="64" fillId="2" borderId="17" xfId="1228" applyNumberFormat="1" applyFont="1" applyFill="1" applyBorder="1" applyAlignment="1" applyProtection="1">
      <alignment horizontal="center" vertical="center" wrapText="1"/>
    </xf>
    <xf numFmtId="49" fontId="64" fillId="2" borderId="18" xfId="1228" applyNumberFormat="1" applyFont="1" applyFill="1" applyBorder="1" applyAlignment="1" applyProtection="1">
      <alignment horizontal="center" vertical="center" wrapText="1"/>
    </xf>
    <xf numFmtId="49" fontId="64" fillId="2" borderId="29" xfId="1228" applyNumberFormat="1" applyFont="1" applyFill="1" applyBorder="1" applyAlignment="1" applyProtection="1">
      <alignment horizontal="center" vertical="center" wrapText="1"/>
    </xf>
    <xf numFmtId="49" fontId="64" fillId="2" borderId="33" xfId="1228" applyNumberFormat="1" applyFont="1" applyFill="1" applyBorder="1" applyAlignment="1" applyProtection="1">
      <alignment horizontal="center" vertical="center" wrapText="1"/>
    </xf>
    <xf numFmtId="43" fontId="64" fillId="2" borderId="33" xfId="1353" applyFont="1" applyFill="1" applyBorder="1" applyAlignment="1" applyProtection="1">
      <alignment horizontal="center" vertical="center" wrapText="1"/>
    </xf>
    <xf numFmtId="49" fontId="64" fillId="2" borderId="20" xfId="1228" applyNumberFormat="1" applyFont="1" applyFill="1" applyBorder="1" applyAlignment="1" applyProtection="1">
      <alignment horizontal="center" vertical="center" wrapText="1"/>
    </xf>
    <xf numFmtId="49" fontId="65" fillId="4" borderId="32" xfId="1228" applyNumberFormat="1" applyFont="1" applyFill="1" applyBorder="1" applyAlignment="1" applyProtection="1">
      <alignment horizontal="center" vertical="center" wrapText="1"/>
      <protection locked="0"/>
    </xf>
    <xf numFmtId="49" fontId="66" fillId="4" borderId="27" xfId="1228" applyNumberFormat="1" applyFont="1" applyFill="1" applyBorder="1" applyAlignment="1" applyProtection="1">
      <alignment horizontal="center" vertical="center" wrapText="1"/>
      <protection locked="0"/>
    </xf>
    <xf numFmtId="49" fontId="67" fillId="4" borderId="31" xfId="1228" applyNumberFormat="1" applyFont="1" applyFill="1" applyBorder="1" applyAlignment="1" applyProtection="1">
      <alignment horizontal="center" vertical="center" wrapText="1"/>
      <protection locked="0"/>
    </xf>
    <xf numFmtId="49" fontId="66" fillId="4" borderId="28" xfId="1228" applyNumberFormat="1" applyFont="1" applyFill="1" applyBorder="1" applyAlignment="1" applyProtection="1">
      <alignment horizontal="center" vertical="center" wrapText="1"/>
      <protection locked="0"/>
    </xf>
    <xf numFmtId="49" fontId="66" fillId="4" borderId="32" xfId="1228" applyNumberFormat="1" applyFont="1" applyFill="1" applyBorder="1" applyAlignment="1" applyProtection="1">
      <alignment horizontal="center" vertical="center" wrapText="1"/>
      <protection locked="0"/>
    </xf>
    <xf numFmtId="43" fontId="66" fillId="4" borderId="28" xfId="1353" applyFont="1" applyFill="1" applyBorder="1" applyAlignment="1" applyProtection="1">
      <alignment horizontal="center" vertical="center" wrapText="1"/>
      <protection locked="0"/>
    </xf>
    <xf numFmtId="165" fontId="66" fillId="4" borderId="14" xfId="1209" applyFont="1" applyFill="1" applyBorder="1" applyAlignment="1" applyProtection="1">
      <alignment horizontal="center" vertical="center" wrapText="1"/>
      <protection locked="0"/>
    </xf>
    <xf numFmtId="165" fontId="66" fillId="4" borderId="32" xfId="1209" applyFont="1" applyFill="1" applyBorder="1" applyAlignment="1" applyProtection="1">
      <alignment horizontal="center" vertical="center" wrapText="1"/>
      <protection locked="0"/>
    </xf>
    <xf numFmtId="0" fontId="64" fillId="3" borderId="6" xfId="1354" applyNumberFormat="1" applyFont="1" applyFill="1" applyBorder="1" applyAlignment="1" applyProtection="1">
      <alignment vertical="center" wrapText="1"/>
      <protection locked="0"/>
    </xf>
    <xf numFmtId="43" fontId="64" fillId="3" borderId="6" xfId="1353" applyFont="1" applyFill="1" applyBorder="1" applyAlignment="1" applyProtection="1">
      <alignment vertical="center" wrapText="1"/>
      <protection locked="0"/>
    </xf>
    <xf numFmtId="0" fontId="56" fillId="0" borderId="0" xfId="1354" applyFont="1" applyAlignment="1" applyProtection="1">
      <alignment vertical="center"/>
      <protection locked="0"/>
    </xf>
    <xf numFmtId="0" fontId="64" fillId="0" borderId="4" xfId="1354" applyNumberFormat="1" applyFont="1" applyFill="1" applyBorder="1" applyAlignment="1" applyProtection="1">
      <alignment vertical="center" wrapText="1"/>
      <protection locked="0"/>
    </xf>
    <xf numFmtId="43" fontId="64" fillId="0" borderId="4" xfId="1353" applyFont="1" applyFill="1" applyBorder="1" applyAlignment="1" applyProtection="1">
      <alignment vertical="center" wrapText="1"/>
      <protection locked="0"/>
    </xf>
    <xf numFmtId="0" fontId="64" fillId="0" borderId="4" xfId="1228" applyFont="1" applyFill="1" applyBorder="1" applyAlignment="1" applyProtection="1">
      <alignment horizontal="center" vertical="center" wrapText="1"/>
      <protection locked="0"/>
    </xf>
    <xf numFmtId="0" fontId="56" fillId="0" borderId="4" xfId="1362" applyFont="1" applyFill="1" applyBorder="1" applyAlignment="1">
      <alignment wrapText="1"/>
    </xf>
    <xf numFmtId="0" fontId="42" fillId="0" borderId="4" xfId="1354" applyFont="1" applyFill="1" applyBorder="1" applyAlignment="1" applyProtection="1">
      <alignment horizontal="center" vertical="center" wrapText="1"/>
      <protection locked="0"/>
    </xf>
    <xf numFmtId="43" fontId="42" fillId="2" borderId="4" xfId="1210" applyFont="1" applyFill="1" applyBorder="1" applyAlignment="1" applyProtection="1">
      <alignment horizontal="center" vertical="center" wrapText="1"/>
      <protection locked="0"/>
    </xf>
    <xf numFmtId="167" fontId="42" fillId="2" borderId="4" xfId="1209" applyNumberFormat="1" applyFont="1" applyFill="1" applyBorder="1" applyAlignment="1" applyProtection="1">
      <alignment horizontal="center" vertical="center" wrapText="1"/>
    </xf>
    <xf numFmtId="43" fontId="64" fillId="2" borderId="4" xfId="1210" applyFont="1" applyFill="1" applyBorder="1" applyAlignment="1" applyProtection="1">
      <alignment horizontal="center" vertical="center" wrapText="1"/>
    </xf>
    <xf numFmtId="43" fontId="42" fillId="2" borderId="4" xfId="1210" applyFont="1" applyFill="1" applyBorder="1" applyAlignment="1" applyProtection="1">
      <alignment horizontal="center" vertical="center" wrapText="1"/>
    </xf>
    <xf numFmtId="43" fontId="64" fillId="2" borderId="4" xfId="1210" applyFont="1" applyFill="1" applyBorder="1" applyAlignment="1" applyProtection="1">
      <alignment vertical="center" wrapText="1"/>
    </xf>
    <xf numFmtId="43" fontId="64" fillId="2" borderId="4" xfId="1353" applyFont="1" applyFill="1" applyBorder="1" applyAlignment="1" applyProtection="1">
      <alignment vertical="center" wrapText="1"/>
    </xf>
    <xf numFmtId="43" fontId="42" fillId="0" borderId="4" xfId="1210" applyFont="1" applyFill="1" applyBorder="1" applyAlignment="1" applyProtection="1">
      <alignment horizontal="center" vertical="center" wrapText="1"/>
      <protection locked="0"/>
    </xf>
    <xf numFmtId="0" fontId="69" fillId="0" borderId="4" xfId="1362" applyFont="1" applyFill="1" applyBorder="1" applyAlignment="1">
      <alignment wrapText="1"/>
    </xf>
    <xf numFmtId="0" fontId="68" fillId="0" borderId="4" xfId="1362" applyFont="1" applyBorder="1" applyAlignment="1">
      <alignment vertical="center"/>
    </xf>
    <xf numFmtId="0" fontId="42" fillId="3" borderId="24" xfId="1228" applyFont="1" applyFill="1" applyBorder="1" applyAlignment="1" applyProtection="1">
      <alignment vertical="center"/>
      <protection locked="0"/>
    </xf>
    <xf numFmtId="43" fontId="64" fillId="3" borderId="19" xfId="1228" applyNumberFormat="1" applyFont="1" applyFill="1" applyBorder="1" applyAlignment="1" applyProtection="1">
      <alignment vertical="center"/>
      <protection locked="0"/>
    </xf>
    <xf numFmtId="0" fontId="42" fillId="3" borderId="0" xfId="1228" applyFont="1" applyFill="1" applyBorder="1" applyAlignment="1" applyProtection="1">
      <alignment vertical="center"/>
      <protection locked="0"/>
    </xf>
    <xf numFmtId="0" fontId="64" fillId="3" borderId="26" xfId="1228" applyFont="1" applyFill="1" applyBorder="1" applyAlignment="1" applyProtection="1">
      <alignment vertical="center"/>
      <protection locked="0"/>
    </xf>
    <xf numFmtId="43" fontId="56" fillId="0" borderId="0" xfId="1353" applyFont="1" applyProtection="1">
      <protection locked="0"/>
    </xf>
    <xf numFmtId="165" fontId="56" fillId="0" borderId="0" xfId="1209" applyFont="1" applyProtection="1">
      <protection locked="0"/>
    </xf>
    <xf numFmtId="0" fontId="42" fillId="2" borderId="27" xfId="1228" applyFont="1" applyFill="1" applyBorder="1" applyAlignment="1" applyProtection="1">
      <alignment vertical="center" wrapText="1"/>
      <protection locked="0"/>
    </xf>
    <xf numFmtId="2" fontId="64" fillId="2" borderId="15" xfId="1228" applyNumberFormat="1" applyFont="1" applyFill="1" applyBorder="1" applyAlignment="1" applyProtection="1">
      <alignment horizontal="right" vertical="center"/>
      <protection locked="0"/>
    </xf>
    <xf numFmtId="9" fontId="42" fillId="2" borderId="15" xfId="1233" applyFont="1" applyFill="1" applyBorder="1" applyAlignment="1">
      <alignment vertical="center" wrapText="1"/>
    </xf>
    <xf numFmtId="0" fontId="64" fillId="2" borderId="15" xfId="1228" applyFont="1" applyFill="1" applyBorder="1" applyAlignment="1" applyProtection="1">
      <alignment vertical="center" wrapText="1"/>
      <protection locked="0"/>
    </xf>
    <xf numFmtId="167" fontId="64" fillId="2" borderId="28" xfId="1209" applyNumberFormat="1" applyFont="1" applyFill="1" applyBorder="1" applyAlignment="1" applyProtection="1">
      <alignment vertical="center" wrapText="1"/>
    </xf>
    <xf numFmtId="0" fontId="64" fillId="3" borderId="0" xfId="1228" applyFont="1" applyFill="1" applyBorder="1" applyAlignment="1" applyProtection="1">
      <alignment vertical="center"/>
      <protection locked="0"/>
    </xf>
    <xf numFmtId="9" fontId="42" fillId="3" borderId="0" xfId="1233" applyFont="1" applyFill="1" applyBorder="1" applyAlignment="1">
      <alignment vertical="center"/>
    </xf>
    <xf numFmtId="43" fontId="64" fillId="3" borderId="18" xfId="1210" applyFont="1" applyFill="1" applyBorder="1" applyAlignment="1" applyProtection="1">
      <alignment vertical="center"/>
    </xf>
    <xf numFmtId="0" fontId="42" fillId="3" borderId="24" xfId="1228" applyFont="1" applyFill="1" applyBorder="1" applyAlignment="1" applyProtection="1">
      <alignment vertical="center" wrapText="1"/>
      <protection locked="0"/>
    </xf>
    <xf numFmtId="0" fontId="64" fillId="3" borderId="0" xfId="1228" applyFont="1" applyFill="1" applyBorder="1" applyAlignment="1" applyProtection="1">
      <alignment vertical="center" wrapText="1"/>
      <protection locked="0"/>
    </xf>
    <xf numFmtId="9" fontId="42" fillId="3" borderId="0" xfId="1233" applyFont="1" applyFill="1" applyBorder="1" applyAlignment="1">
      <alignment vertical="center" wrapText="1"/>
    </xf>
    <xf numFmtId="43" fontId="64" fillId="3" borderId="18" xfId="1210" applyFont="1" applyFill="1" applyBorder="1" applyAlignment="1" applyProtection="1">
      <alignment vertical="center" wrapText="1"/>
    </xf>
    <xf numFmtId="0" fontId="42" fillId="2" borderId="22" xfId="1228" applyFont="1" applyFill="1" applyBorder="1" applyAlignment="1" applyProtection="1">
      <alignment vertical="center" wrapText="1"/>
      <protection locked="0"/>
    </xf>
    <xf numFmtId="2" fontId="64" fillId="2" borderId="6" xfId="1228" applyNumberFormat="1" applyFont="1" applyFill="1" applyBorder="1" applyAlignment="1" applyProtection="1">
      <alignment horizontal="right" vertical="center"/>
      <protection locked="0"/>
    </xf>
    <xf numFmtId="9" fontId="42" fillId="2" borderId="6" xfId="1233" applyFont="1" applyFill="1" applyBorder="1" applyAlignment="1">
      <alignment horizontal="right" vertical="center" wrapText="1"/>
    </xf>
    <xf numFmtId="0" fontId="64" fillId="2" borderId="6" xfId="1228" applyFont="1" applyFill="1" applyBorder="1" applyAlignment="1" applyProtection="1">
      <alignment horizontal="right" vertical="center" wrapText="1"/>
      <protection locked="0"/>
    </xf>
    <xf numFmtId="43" fontId="64" fillId="2" borderId="23" xfId="1210" applyFont="1" applyFill="1" applyBorder="1" applyAlignment="1" applyProtection="1">
      <alignment horizontal="right" vertical="center" wrapText="1"/>
    </xf>
    <xf numFmtId="0" fontId="42" fillId="2" borderId="25" xfId="1228" applyFont="1" applyFill="1" applyBorder="1" applyAlignment="1" applyProtection="1">
      <alignment horizontal="right" vertical="center" wrapText="1"/>
      <protection locked="0"/>
    </xf>
    <xf numFmtId="2" fontId="42" fillId="2" borderId="19" xfId="1228" applyNumberFormat="1" applyFont="1" applyFill="1" applyBorder="1" applyAlignment="1" applyProtection="1">
      <alignment horizontal="right" vertical="center"/>
      <protection locked="0"/>
    </xf>
    <xf numFmtId="9" fontId="42" fillId="2" borderId="19" xfId="1233" applyFont="1" applyFill="1" applyBorder="1" applyAlignment="1">
      <alignment horizontal="right" vertical="center" wrapText="1"/>
    </xf>
    <xf numFmtId="0" fontId="42" fillId="2" borderId="19" xfId="1228" applyFont="1" applyFill="1" applyBorder="1" applyAlignment="1" applyProtection="1">
      <alignment horizontal="right" vertical="center" wrapText="1"/>
      <protection locked="0"/>
    </xf>
    <xf numFmtId="167" fontId="42" fillId="2" borderId="26" xfId="1209" applyNumberFormat="1" applyFont="1" applyFill="1" applyBorder="1" applyAlignment="1" applyProtection="1">
      <alignment horizontal="right" vertical="center" wrapText="1"/>
    </xf>
    <xf numFmtId="0" fontId="42" fillId="3" borderId="24" xfId="1228" applyFont="1" applyFill="1" applyBorder="1" applyAlignment="1" applyProtection="1">
      <alignment horizontal="right" vertical="center" wrapText="1"/>
      <protection locked="0"/>
    </xf>
    <xf numFmtId="2" fontId="64" fillId="3" borderId="0" xfId="1228" applyNumberFormat="1" applyFont="1" applyFill="1" applyBorder="1" applyAlignment="1" applyProtection="1">
      <alignment horizontal="right" vertical="center"/>
      <protection locked="0"/>
    </xf>
    <xf numFmtId="9" fontId="42" fillId="3" borderId="0" xfId="1233" applyFont="1" applyFill="1" applyBorder="1" applyAlignment="1">
      <alignment horizontal="right" vertical="center" wrapText="1"/>
    </xf>
    <xf numFmtId="0" fontId="64" fillId="3" borderId="0" xfId="1228" applyFont="1" applyFill="1" applyBorder="1" applyAlignment="1" applyProtection="1">
      <alignment horizontal="right" vertical="center" wrapText="1"/>
      <protection locked="0"/>
    </xf>
    <xf numFmtId="165" fontId="64" fillId="3" borderId="18" xfId="1209" applyFont="1" applyFill="1" applyBorder="1" applyAlignment="1" applyProtection="1">
      <alignment horizontal="right" vertical="center" wrapText="1"/>
    </xf>
    <xf numFmtId="0" fontId="42" fillId="2" borderId="22" xfId="1228" applyFont="1" applyFill="1" applyBorder="1" applyAlignment="1" applyProtection="1">
      <alignment horizontal="right" vertical="center" wrapText="1"/>
      <protection locked="0"/>
    </xf>
    <xf numFmtId="2" fontId="42" fillId="2" borderId="6" xfId="1228" applyNumberFormat="1" applyFont="1" applyFill="1" applyBorder="1" applyAlignment="1" applyProtection="1">
      <alignment horizontal="right" vertical="center"/>
      <protection locked="0"/>
    </xf>
    <xf numFmtId="43" fontId="42" fillId="2" borderId="23" xfId="1210" applyFont="1" applyFill="1" applyBorder="1" applyAlignment="1" applyProtection="1">
      <alignment horizontal="right" vertical="center" wrapText="1"/>
    </xf>
    <xf numFmtId="2" fontId="64" fillId="2" borderId="19" xfId="1228" applyNumberFormat="1" applyFont="1" applyFill="1" applyBorder="1" applyAlignment="1" applyProtection="1">
      <alignment horizontal="right" vertical="center"/>
      <protection locked="0"/>
    </xf>
    <xf numFmtId="167" fontId="42" fillId="2" borderId="19" xfId="1228" applyNumberFormat="1" applyFont="1" applyFill="1" applyBorder="1" applyAlignment="1">
      <alignment horizontal="right" vertical="center" wrapText="1"/>
    </xf>
    <xf numFmtId="0" fontId="64" fillId="2" borderId="19" xfId="1228" applyFont="1" applyFill="1" applyBorder="1" applyAlignment="1" applyProtection="1">
      <alignment horizontal="right" vertical="center" wrapText="1"/>
      <protection locked="0"/>
    </xf>
    <xf numFmtId="167" fontId="64" fillId="2" borderId="26" xfId="1209" applyNumberFormat="1" applyFont="1" applyFill="1" applyBorder="1" applyAlignment="1" applyProtection="1">
      <alignment horizontal="right" vertical="center" wrapText="1"/>
    </xf>
    <xf numFmtId="167" fontId="56" fillId="0" borderId="0" xfId="1228" applyNumberFormat="1" applyFont="1" applyProtection="1">
      <protection locked="0"/>
    </xf>
    <xf numFmtId="43" fontId="64" fillId="2" borderId="0" xfId="1" applyFont="1" applyFill="1" applyAlignment="1" applyProtection="1">
      <alignment vertical="center" wrapText="1"/>
      <protection locked="0"/>
    </xf>
    <xf numFmtId="43" fontId="42" fillId="2" borderId="0" xfId="1" applyFont="1" applyFill="1" applyAlignment="1" applyProtection="1">
      <alignment vertical="center" wrapText="1"/>
      <protection locked="0"/>
    </xf>
    <xf numFmtId="43" fontId="42" fillId="2" borderId="38" xfId="1" applyFont="1" applyFill="1" applyBorder="1" applyAlignment="1" applyProtection="1">
      <alignment horizontal="center" vertical="center" wrapText="1"/>
    </xf>
    <xf numFmtId="43" fontId="64" fillId="2" borderId="11" xfId="1" applyFont="1" applyFill="1" applyBorder="1" applyAlignment="1" applyProtection="1">
      <alignment horizontal="center" vertical="center" wrapText="1"/>
    </xf>
    <xf numFmtId="43" fontId="64" fillId="2" borderId="39" xfId="1" applyFont="1" applyFill="1" applyBorder="1" applyAlignment="1" applyProtection="1">
      <alignment horizontal="center" vertical="center" wrapText="1"/>
    </xf>
    <xf numFmtId="43" fontId="64" fillId="2" borderId="17" xfId="1" applyFont="1" applyFill="1" applyBorder="1" applyAlignment="1" applyProtection="1">
      <alignment horizontal="center" vertical="center" wrapText="1"/>
    </xf>
    <xf numFmtId="43" fontId="66" fillId="4" borderId="39" xfId="1" applyFont="1" applyFill="1" applyBorder="1" applyAlignment="1" applyProtection="1">
      <alignment horizontal="center" vertical="center" wrapText="1"/>
      <protection locked="0"/>
    </xf>
    <xf numFmtId="43" fontId="66" fillId="4" borderId="17" xfId="1" applyFont="1" applyFill="1" applyBorder="1" applyAlignment="1" applyProtection="1">
      <alignment horizontal="center" vertical="center" wrapText="1"/>
      <protection locked="0"/>
    </xf>
    <xf numFmtId="43" fontId="64" fillId="3" borderId="6" xfId="1" applyFont="1" applyFill="1" applyBorder="1" applyAlignment="1" applyProtection="1">
      <alignment vertical="center" wrapText="1"/>
      <protection locked="0"/>
    </xf>
    <xf numFmtId="43" fontId="64" fillId="0" borderId="4" xfId="1" applyFont="1" applyFill="1" applyBorder="1" applyAlignment="1" applyProtection="1">
      <alignment vertical="center" wrapText="1"/>
      <protection locked="0"/>
    </xf>
    <xf numFmtId="43" fontId="42" fillId="2" borderId="4" xfId="1" applyFont="1" applyFill="1" applyBorder="1" applyAlignment="1" applyProtection="1">
      <alignment horizontal="center" vertical="center" wrapText="1"/>
      <protection locked="0"/>
    </xf>
    <xf numFmtId="43" fontId="56" fillId="0" borderId="4" xfId="1" applyFont="1" applyFill="1" applyBorder="1" applyAlignment="1">
      <alignment horizontal="center"/>
    </xf>
    <xf numFmtId="43" fontId="42" fillId="0" borderId="4" xfId="1" applyFont="1" applyFill="1" applyBorder="1" applyAlignment="1" applyProtection="1">
      <alignment horizontal="center" vertical="center" wrapText="1"/>
      <protection locked="0"/>
    </xf>
    <xf numFmtId="43" fontId="68" fillId="0" borderId="4" xfId="1" applyFont="1" applyBorder="1" applyAlignment="1">
      <alignment vertical="center"/>
    </xf>
    <xf numFmtId="43" fontId="56" fillId="0" borderId="0" xfId="1" applyFont="1" applyProtection="1">
      <protection locked="0"/>
    </xf>
    <xf numFmtId="0" fontId="56" fillId="3" borderId="6" xfId="1354" applyFont="1" applyFill="1" applyBorder="1" applyAlignment="1" applyProtection="1">
      <alignment vertical="center"/>
      <protection locked="0"/>
    </xf>
    <xf numFmtId="165" fontId="56" fillId="0" borderId="4" xfId="1354" applyNumberFormat="1" applyFont="1" applyBorder="1" applyAlignment="1" applyProtection="1">
      <alignment vertical="center"/>
      <protection locked="0"/>
    </xf>
    <xf numFmtId="165" fontId="42" fillId="2" borderId="4" xfId="1209" applyNumberFormat="1" applyFont="1" applyFill="1" applyBorder="1" applyAlignment="1" applyProtection="1">
      <alignment horizontal="center" vertical="center" wrapText="1"/>
      <protection locked="0"/>
    </xf>
    <xf numFmtId="0" fontId="56" fillId="3" borderId="23" xfId="1354" applyFont="1" applyFill="1" applyBorder="1" applyAlignment="1" applyProtection="1">
      <alignment vertical="center"/>
      <protection locked="0"/>
    </xf>
    <xf numFmtId="0" fontId="56" fillId="0" borderId="4" xfId="1354" applyFont="1" applyBorder="1" applyAlignment="1" applyProtection="1">
      <alignment vertical="center"/>
      <protection locked="0"/>
    </xf>
    <xf numFmtId="165" fontId="42" fillId="2" borderId="4" xfId="1209" applyFont="1" applyFill="1" applyBorder="1" applyAlignment="1" applyProtection="1">
      <alignment horizontal="center" vertical="center" wrapText="1"/>
      <protection locked="0"/>
    </xf>
    <xf numFmtId="173" fontId="56" fillId="0" borderId="4" xfId="1363" applyNumberFormat="1" applyFont="1" applyBorder="1"/>
    <xf numFmtId="0" fontId="70" fillId="2" borderId="0" xfId="1228" applyFont="1" applyFill="1" applyAlignment="1" applyProtection="1">
      <alignment vertical="center" wrapText="1"/>
      <protection locked="0"/>
    </xf>
    <xf numFmtId="43" fontId="64" fillId="2" borderId="0" xfId="1314" applyFont="1" applyFill="1" applyAlignment="1" applyProtection="1">
      <alignment vertical="center" wrapText="1"/>
      <protection locked="0"/>
    </xf>
    <xf numFmtId="0" fontId="72" fillId="0" borderId="0" xfId="1228" applyFont="1" applyProtection="1">
      <protection locked="0"/>
    </xf>
    <xf numFmtId="43" fontId="42" fillId="2" borderId="0" xfId="1314" applyFont="1" applyFill="1" applyAlignment="1" applyProtection="1">
      <alignment vertical="center"/>
      <protection locked="0"/>
    </xf>
    <xf numFmtId="0" fontId="73" fillId="2" borderId="18" xfId="1228" applyFont="1" applyFill="1" applyBorder="1" applyAlignment="1" applyProtection="1">
      <alignment horizontal="left" vertical="center" wrapText="1"/>
      <protection locked="0"/>
    </xf>
    <xf numFmtId="43" fontId="64" fillId="2" borderId="0" xfId="1314" applyFont="1" applyFill="1" applyBorder="1" applyAlignment="1" applyProtection="1">
      <alignment vertical="center" wrapText="1"/>
      <protection locked="0"/>
    </xf>
    <xf numFmtId="0" fontId="56" fillId="2" borderId="4" xfId="494" applyNumberFormat="1" applyFont="1" applyFill="1" applyBorder="1" applyAlignment="1">
      <alignment horizontal="left" vertical="center" wrapText="1"/>
    </xf>
    <xf numFmtId="0" fontId="56" fillId="0" borderId="0" xfId="1228" applyFont="1" applyAlignment="1" applyProtection="1">
      <alignment wrapText="1"/>
      <protection locked="0"/>
    </xf>
    <xf numFmtId="43" fontId="64" fillId="3" borderId="19" xfId="1228" applyNumberFormat="1" applyFont="1" applyFill="1" applyBorder="1" applyAlignment="1" applyProtection="1">
      <alignment vertical="center"/>
    </xf>
    <xf numFmtId="0" fontId="64" fillId="3" borderId="26" xfId="1228" applyFont="1" applyFill="1" applyBorder="1" applyAlignment="1" applyProtection="1">
      <alignment vertical="center"/>
    </xf>
    <xf numFmtId="43" fontId="72" fillId="0" borderId="0" xfId="1314" applyFont="1" applyProtection="1">
      <protection locked="0"/>
    </xf>
    <xf numFmtId="165" fontId="72" fillId="0" borderId="0" xfId="1209" applyFont="1" applyProtection="1">
      <protection locked="0"/>
    </xf>
    <xf numFmtId="9" fontId="42" fillId="2" borderId="15" xfId="1228" applyNumberFormat="1" applyFont="1" applyFill="1" applyBorder="1" applyAlignment="1" applyProtection="1">
      <alignment vertical="center" wrapText="1"/>
      <protection locked="0"/>
    </xf>
    <xf numFmtId="0" fontId="72" fillId="0" borderId="0" xfId="1228" applyFont="1" applyAlignment="1" applyProtection="1">
      <alignment wrapText="1"/>
      <protection locked="0"/>
    </xf>
    <xf numFmtId="0" fontId="42" fillId="2" borderId="15" xfId="1228" applyFont="1" applyFill="1" applyBorder="1" applyAlignment="1" applyProtection="1">
      <alignment vertical="center" wrapText="1"/>
      <protection locked="0"/>
    </xf>
    <xf numFmtId="0" fontId="42" fillId="3" borderId="0" xfId="1228" applyFont="1" applyFill="1" applyBorder="1" applyAlignment="1" applyProtection="1">
      <alignment vertical="center" wrapText="1"/>
      <protection locked="0"/>
    </xf>
    <xf numFmtId="9" fontId="42" fillId="2" borderId="6" xfId="1228" applyNumberFormat="1" applyFont="1" applyFill="1" applyBorder="1" applyAlignment="1" applyProtection="1">
      <alignment horizontal="right" vertical="center" wrapText="1"/>
      <protection locked="0"/>
    </xf>
    <xf numFmtId="2" fontId="42" fillId="2" borderId="19" xfId="1228" applyNumberFormat="1" applyFont="1" applyFill="1" applyBorder="1" applyAlignment="1" applyProtection="1">
      <alignment horizontal="right" vertical="center" wrapText="1"/>
      <protection locked="0"/>
    </xf>
    <xf numFmtId="2" fontId="42" fillId="3" borderId="0" xfId="1228" applyNumberFormat="1" applyFont="1" applyFill="1" applyBorder="1" applyAlignment="1" applyProtection="1">
      <alignment horizontal="right" vertical="center" wrapText="1"/>
      <protection locked="0"/>
    </xf>
    <xf numFmtId="0" fontId="42" fillId="2" borderId="19" xfId="1228" applyNumberFormat="1" applyFont="1" applyFill="1" applyBorder="1" applyAlignment="1" applyProtection="1">
      <alignment horizontal="right" vertical="center" wrapText="1"/>
      <protection locked="0"/>
    </xf>
    <xf numFmtId="10" fontId="42" fillId="3" borderId="0" xfId="1228" applyNumberFormat="1" applyFont="1" applyFill="1" applyBorder="1" applyAlignment="1" applyProtection="1">
      <alignment horizontal="right" vertical="center" wrapText="1"/>
      <protection locked="0"/>
    </xf>
    <xf numFmtId="0" fontId="52" fillId="2" borderId="4" xfId="0" applyFont="1" applyFill="1" applyBorder="1" applyAlignment="1">
      <alignment horizontal="center" vertical="center" wrapText="1"/>
    </xf>
    <xf numFmtId="43" fontId="64" fillId="2" borderId="4" xfId="1314" applyFont="1" applyFill="1" applyBorder="1" applyAlignment="1" applyProtection="1">
      <alignment vertical="center" wrapText="1"/>
    </xf>
    <xf numFmtId="0" fontId="56" fillId="0" borderId="4" xfId="494" applyNumberFormat="1" applyFont="1" applyFill="1" applyBorder="1" applyAlignment="1">
      <alignment horizontal="left" vertical="center" wrapText="1"/>
    </xf>
    <xf numFmtId="0" fontId="51" fillId="2" borderId="4" xfId="0" applyFont="1" applyFill="1" applyBorder="1" applyAlignment="1">
      <alignment horizontal="center" vertical="center"/>
    </xf>
    <xf numFmtId="0" fontId="42" fillId="2" borderId="4" xfId="494" applyNumberFormat="1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56" fillId="2" borderId="4" xfId="0" applyFont="1" applyFill="1" applyBorder="1"/>
    <xf numFmtId="167" fontId="42" fillId="0" borderId="4" xfId="1209" applyNumberFormat="1" applyFont="1" applyFill="1" applyBorder="1" applyAlignment="1" applyProtection="1">
      <alignment horizontal="center" vertical="center" wrapText="1"/>
    </xf>
    <xf numFmtId="0" fontId="64" fillId="0" borderId="4" xfId="1228" applyFont="1" applyFill="1" applyBorder="1" applyAlignment="1" applyProtection="1">
      <alignment vertical="center" wrapText="1"/>
      <protection locked="0"/>
    </xf>
    <xf numFmtId="0" fontId="50" fillId="0" borderId="4" xfId="1315" applyFont="1" applyBorder="1" applyAlignment="1" applyProtection="1">
      <alignment vertical="center"/>
      <protection locked="0"/>
    </xf>
    <xf numFmtId="165" fontId="42" fillId="0" borderId="4" xfId="1209" applyFont="1" applyFill="1" applyBorder="1" applyAlignment="1" applyProtection="1">
      <alignment horizontal="center" vertical="center" wrapText="1"/>
      <protection locked="0"/>
    </xf>
    <xf numFmtId="165" fontId="64" fillId="2" borderId="4" xfId="1209" applyFont="1" applyFill="1" applyBorder="1" applyAlignment="1" applyProtection="1">
      <alignment horizontal="center" vertical="center" wrapText="1"/>
      <protection locked="0"/>
    </xf>
    <xf numFmtId="165" fontId="64" fillId="0" borderId="4" xfId="1209" applyFont="1" applyFill="1" applyBorder="1" applyAlignment="1" applyProtection="1">
      <alignment horizontal="center" vertical="center" wrapText="1"/>
      <protection locked="0"/>
    </xf>
    <xf numFmtId="173" fontId="72" fillId="0" borderId="4" xfId="1363" applyNumberFormat="1" applyFont="1" applyBorder="1"/>
    <xf numFmtId="49" fontId="65" fillId="4" borderId="7" xfId="1228" applyNumberFormat="1" applyFont="1" applyFill="1" applyBorder="1" applyAlignment="1" applyProtection="1">
      <alignment horizontal="center" vertical="center" wrapText="1"/>
      <protection locked="0"/>
    </xf>
    <xf numFmtId="49" fontId="66" fillId="4" borderId="22" xfId="1228" applyNumberFormat="1" applyFont="1" applyFill="1" applyBorder="1" applyAlignment="1" applyProtection="1">
      <alignment horizontal="center" vertical="center" wrapText="1"/>
      <protection locked="0"/>
    </xf>
    <xf numFmtId="49" fontId="67" fillId="4" borderId="36" xfId="1228" applyNumberFormat="1" applyFont="1" applyFill="1" applyBorder="1" applyAlignment="1" applyProtection="1">
      <alignment horizontal="center" vertical="center" wrapText="1"/>
      <protection locked="0"/>
    </xf>
    <xf numFmtId="43" fontId="66" fillId="4" borderId="41" xfId="1" applyFont="1" applyFill="1" applyBorder="1" applyAlignment="1" applyProtection="1">
      <alignment horizontal="center" vertical="center" wrapText="1"/>
      <protection locked="0"/>
    </xf>
    <xf numFmtId="43" fontId="66" fillId="4" borderId="33" xfId="1" applyFont="1" applyFill="1" applyBorder="1" applyAlignment="1" applyProtection="1">
      <alignment horizontal="center" vertical="center" wrapText="1"/>
      <protection locked="0"/>
    </xf>
    <xf numFmtId="49" fontId="66" fillId="4" borderId="23" xfId="1228" applyNumberFormat="1" applyFont="1" applyFill="1" applyBorder="1" applyAlignment="1" applyProtection="1">
      <alignment horizontal="center" vertical="center" wrapText="1"/>
      <protection locked="0"/>
    </xf>
    <xf numFmtId="49" fontId="66" fillId="4" borderId="7" xfId="1228" applyNumberFormat="1" applyFont="1" applyFill="1" applyBorder="1" applyAlignment="1" applyProtection="1">
      <alignment horizontal="center" vertical="center" wrapText="1"/>
      <protection locked="0"/>
    </xf>
    <xf numFmtId="43" fontId="66" fillId="4" borderId="23" xfId="1353" applyFont="1" applyFill="1" applyBorder="1" applyAlignment="1" applyProtection="1">
      <alignment horizontal="center" vertical="center" wrapText="1"/>
      <protection locked="0"/>
    </xf>
    <xf numFmtId="0" fontId="49" fillId="0" borderId="4" xfId="1315" applyNumberFormat="1" applyFont="1" applyFill="1" applyBorder="1" applyAlignment="1" applyProtection="1">
      <alignment vertical="center" wrapText="1"/>
      <protection locked="0"/>
    </xf>
    <xf numFmtId="43" fontId="49" fillId="0" borderId="4" xfId="1314" applyFont="1" applyFill="1" applyBorder="1" applyAlignment="1" applyProtection="1">
      <alignment vertical="center" wrapText="1"/>
      <protection locked="0"/>
    </xf>
    <xf numFmtId="43" fontId="72" fillId="0" borderId="0" xfId="1228" applyNumberFormat="1" applyFont="1" applyProtection="1">
      <protection locked="0"/>
    </xf>
    <xf numFmtId="0" fontId="72" fillId="0" borderId="0" xfId="1228" applyFont="1" applyFill="1" applyProtection="1">
      <protection locked="0"/>
    </xf>
    <xf numFmtId="43" fontId="72" fillId="0" borderId="0" xfId="1228" applyNumberFormat="1" applyFont="1" applyFill="1" applyProtection="1">
      <protection locked="0"/>
    </xf>
    <xf numFmtId="0" fontId="72" fillId="2" borderId="0" xfId="1228" applyFont="1" applyFill="1" applyProtection="1">
      <protection locked="0"/>
    </xf>
    <xf numFmtId="43" fontId="72" fillId="2" borderId="0" xfId="1228" applyNumberFormat="1" applyFont="1" applyFill="1" applyProtection="1">
      <protection locked="0"/>
    </xf>
    <xf numFmtId="0" fontId="51" fillId="2" borderId="0" xfId="0" applyFont="1" applyFill="1" applyBorder="1" applyAlignment="1">
      <alignment wrapText="1"/>
    </xf>
    <xf numFmtId="0" fontId="33" fillId="2" borderId="4" xfId="494" applyNumberFormat="1" applyFont="1" applyFill="1" applyBorder="1" applyAlignment="1">
      <alignment horizontal="left" vertical="center" wrapText="1"/>
    </xf>
    <xf numFmtId="0" fontId="52" fillId="2" borderId="4" xfId="494" applyNumberFormat="1" applyFont="1" applyFill="1" applyBorder="1" applyAlignment="1">
      <alignment horizontal="left" vertical="center" wrapText="1"/>
    </xf>
    <xf numFmtId="0" fontId="52" fillId="0" borderId="4" xfId="0" applyFont="1" applyBorder="1" applyAlignment="1">
      <alignment horizontal="center" vertical="center" wrapText="1"/>
    </xf>
    <xf numFmtId="0" fontId="52" fillId="0" borderId="4" xfId="494" applyNumberFormat="1" applyFont="1" applyFill="1" applyBorder="1" applyAlignment="1">
      <alignment horizontal="left" vertical="center" wrapText="1"/>
    </xf>
    <xf numFmtId="0" fontId="52" fillId="0" borderId="4" xfId="0" applyFont="1" applyFill="1" applyBorder="1" applyAlignment="1">
      <alignment horizontal="center" vertical="center" wrapText="1"/>
    </xf>
    <xf numFmtId="43" fontId="64" fillId="0" borderId="4" xfId="1210" applyFont="1" applyFill="1" applyBorder="1" applyAlignment="1" applyProtection="1">
      <alignment horizontal="center" vertical="center" wrapText="1"/>
    </xf>
    <xf numFmtId="43" fontId="64" fillId="0" borderId="4" xfId="1210" applyFont="1" applyFill="1" applyBorder="1" applyAlignment="1" applyProtection="1">
      <alignment vertical="center" wrapText="1"/>
    </xf>
    <xf numFmtId="43" fontId="64" fillId="0" borderId="4" xfId="1314" applyFont="1" applyFill="1" applyBorder="1" applyAlignment="1" applyProtection="1">
      <alignment vertical="center" wrapText="1"/>
    </xf>
    <xf numFmtId="0" fontId="64" fillId="2" borderId="4" xfId="1228" applyFont="1" applyFill="1" applyBorder="1" applyAlignment="1" applyProtection="1">
      <alignment horizontal="center" vertical="center" wrapText="1"/>
      <protection locked="0"/>
    </xf>
    <xf numFmtId="0" fontId="33" fillId="0" borderId="4" xfId="494" applyNumberFormat="1" applyFont="1" applyFill="1" applyBorder="1" applyAlignment="1">
      <alignment horizontal="left" vertical="center" wrapText="1"/>
    </xf>
    <xf numFmtId="0" fontId="72" fillId="0" borderId="4" xfId="1228" applyFont="1" applyBorder="1" applyProtection="1">
      <protection locked="0"/>
    </xf>
    <xf numFmtId="165" fontId="66" fillId="4" borderId="21" xfId="1209" applyFont="1" applyFill="1" applyBorder="1" applyAlignment="1" applyProtection="1">
      <alignment horizontal="center" vertical="center" wrapText="1"/>
      <protection locked="0"/>
    </xf>
    <xf numFmtId="165" fontId="66" fillId="4" borderId="7" xfId="1209" applyFont="1" applyFill="1" applyBorder="1" applyAlignment="1" applyProtection="1">
      <alignment horizontal="center" vertical="center" wrapText="1"/>
      <protection locked="0"/>
    </xf>
    <xf numFmtId="0" fontId="56" fillId="3" borderId="4" xfId="1354" applyFont="1" applyFill="1" applyBorder="1" applyAlignment="1" applyProtection="1">
      <alignment vertical="center"/>
      <protection locked="0"/>
    </xf>
    <xf numFmtId="165" fontId="66" fillId="4" borderId="4" xfId="1209" applyFont="1" applyFill="1" applyBorder="1" applyAlignment="1" applyProtection="1">
      <alignment horizontal="center" vertical="center" wrapText="1"/>
      <protection locked="0"/>
    </xf>
    <xf numFmtId="0" fontId="64" fillId="0" borderId="4" xfId="1315" applyNumberFormat="1" applyFont="1" applyFill="1" applyBorder="1" applyAlignment="1" applyProtection="1">
      <alignment vertical="center" wrapText="1"/>
      <protection locked="0"/>
    </xf>
    <xf numFmtId="43" fontId="64" fillId="0" borderId="4" xfId="1314" applyFont="1" applyFill="1" applyBorder="1" applyAlignment="1" applyProtection="1">
      <alignment vertical="center" wrapText="1"/>
      <protection locked="0"/>
    </xf>
    <xf numFmtId="0" fontId="56" fillId="0" borderId="4" xfId="0" applyFont="1" applyFill="1" applyBorder="1" applyAlignment="1">
      <alignment horizontal="center" vertical="center" wrapText="1"/>
    </xf>
    <xf numFmtId="0" fontId="42" fillId="0" borderId="4" xfId="494" applyNumberFormat="1" applyFont="1" applyFill="1" applyBorder="1" applyAlignment="1">
      <alignment horizontal="left" vertical="center" wrapText="1"/>
    </xf>
    <xf numFmtId="0" fontId="56" fillId="0" borderId="4" xfId="0" applyFont="1" applyFill="1" applyBorder="1"/>
    <xf numFmtId="0" fontId="56" fillId="0" borderId="4" xfId="0" applyFont="1" applyFill="1" applyBorder="1" applyAlignment="1">
      <alignment wrapText="1"/>
    </xf>
    <xf numFmtId="0" fontId="56" fillId="2" borderId="4" xfId="0" applyFont="1" applyFill="1" applyBorder="1" applyAlignment="1">
      <alignment horizontal="center" vertical="center" wrapText="1"/>
    </xf>
    <xf numFmtId="165" fontId="20" fillId="2" borderId="4" xfId="1209" applyFont="1" applyFill="1" applyBorder="1" applyAlignment="1" applyProtection="1">
      <alignment horizontal="center" vertical="center" wrapText="1"/>
      <protection locked="0"/>
    </xf>
    <xf numFmtId="165" fontId="41" fillId="2" borderId="4" xfId="1209" applyFont="1" applyFill="1" applyBorder="1" applyAlignment="1" applyProtection="1">
      <alignment horizontal="center" vertical="center" wrapText="1"/>
      <protection locked="0"/>
    </xf>
    <xf numFmtId="0" fontId="59" fillId="0" borderId="4" xfId="1315" applyFont="1" applyBorder="1" applyAlignment="1" applyProtection="1">
      <alignment vertical="center"/>
      <protection locked="0"/>
    </xf>
    <xf numFmtId="165" fontId="21" fillId="2" borderId="4" xfId="1209" applyFont="1" applyFill="1" applyBorder="1" applyAlignment="1" applyProtection="1">
      <alignment horizontal="center" vertical="center" wrapText="1"/>
      <protection locked="0"/>
    </xf>
    <xf numFmtId="173" fontId="2" fillId="0" borderId="4" xfId="1363" applyNumberFormat="1" applyBorder="1"/>
    <xf numFmtId="167" fontId="20" fillId="2" borderId="28" xfId="1209" applyNumberFormat="1" applyFont="1" applyFill="1" applyBorder="1" applyAlignment="1" applyProtection="1">
      <alignment vertical="center" wrapText="1"/>
    </xf>
    <xf numFmtId="0" fontId="77" fillId="2" borderId="4" xfId="494" applyNumberFormat="1" applyFont="1" applyFill="1" applyBorder="1" applyAlignment="1">
      <alignment horizontal="left" vertical="center" wrapText="1"/>
    </xf>
    <xf numFmtId="49" fontId="64" fillId="2" borderId="36" xfId="1228" applyNumberFormat="1" applyFont="1" applyFill="1" applyBorder="1" applyAlignment="1" applyProtection="1">
      <alignment horizontal="center" vertical="center" wrapText="1"/>
    </xf>
    <xf numFmtId="43" fontId="64" fillId="2" borderId="41" xfId="1" applyFont="1" applyFill="1" applyBorder="1" applyAlignment="1" applyProtection="1">
      <alignment horizontal="center" vertical="center" wrapText="1"/>
    </xf>
    <xf numFmtId="43" fontId="64" fillId="2" borderId="33" xfId="1" applyFont="1" applyFill="1" applyBorder="1" applyAlignment="1" applyProtection="1">
      <alignment horizontal="center" vertical="center" wrapText="1"/>
    </xf>
    <xf numFmtId="49" fontId="65" fillId="4" borderId="4" xfId="1228" applyNumberFormat="1" applyFont="1" applyFill="1" applyBorder="1" applyAlignment="1" applyProtection="1">
      <alignment horizontal="center" vertical="center" wrapText="1"/>
      <protection locked="0"/>
    </xf>
    <xf numFmtId="49" fontId="66" fillId="4" borderId="4" xfId="1228" applyNumberFormat="1" applyFont="1" applyFill="1" applyBorder="1" applyAlignment="1" applyProtection="1">
      <alignment horizontal="center" vertical="center" wrapText="1"/>
      <protection locked="0"/>
    </xf>
    <xf numFmtId="49" fontId="67" fillId="4" borderId="4" xfId="1228" applyNumberFormat="1" applyFont="1" applyFill="1" applyBorder="1" applyAlignment="1" applyProtection="1">
      <alignment horizontal="center" vertical="center" wrapText="1"/>
      <protection locked="0"/>
    </xf>
    <xf numFmtId="43" fontId="66" fillId="4" borderId="4" xfId="1" applyFont="1" applyFill="1" applyBorder="1" applyAlignment="1" applyProtection="1">
      <alignment horizontal="center" vertical="center" wrapText="1"/>
      <protection locked="0"/>
    </xf>
    <xf numFmtId="43" fontId="66" fillId="4" borderId="4" xfId="1353" applyFont="1" applyFill="1" applyBorder="1" applyAlignment="1" applyProtection="1">
      <alignment horizontal="center" vertical="center" wrapText="1"/>
      <protection locked="0"/>
    </xf>
    <xf numFmtId="43" fontId="72" fillId="0" borderId="0" xfId="1353" applyFont="1" applyProtection="1">
      <protection locked="0"/>
    </xf>
    <xf numFmtId="167" fontId="80" fillId="2" borderId="19" xfId="1228" applyNumberFormat="1" applyFont="1" applyFill="1" applyBorder="1" applyAlignment="1">
      <alignment horizontal="right" vertical="center" wrapText="1"/>
    </xf>
    <xf numFmtId="167" fontId="72" fillId="0" borderId="0" xfId="1228" applyNumberFormat="1" applyFont="1" applyProtection="1">
      <protection locked="0"/>
    </xf>
    <xf numFmtId="0" fontId="79" fillId="0" borderId="4" xfId="1354" applyFont="1" applyFill="1" applyBorder="1" applyAlignment="1" applyProtection="1">
      <alignment horizontal="center" vertical="center" wrapText="1"/>
      <protection locked="0"/>
    </xf>
    <xf numFmtId="165" fontId="50" fillId="0" borderId="4" xfId="1354" applyNumberFormat="1" applyFont="1" applyBorder="1" applyAlignment="1" applyProtection="1">
      <alignment vertical="center"/>
      <protection locked="0"/>
    </xf>
    <xf numFmtId="0" fontId="50" fillId="0" borderId="4" xfId="1354" applyFont="1" applyBorder="1" applyAlignment="1" applyProtection="1">
      <alignment vertical="center"/>
      <protection locked="0"/>
    </xf>
    <xf numFmtId="43" fontId="58" fillId="0" borderId="4" xfId="1" applyFont="1" applyBorder="1" applyAlignment="1">
      <alignment vertical="center"/>
    </xf>
    <xf numFmtId="43" fontId="49" fillId="0" borderId="4" xfId="1" applyFont="1" applyFill="1" applyBorder="1" applyAlignment="1" applyProtection="1">
      <alignment vertical="center" wrapText="1"/>
      <protection locked="0"/>
    </xf>
    <xf numFmtId="43" fontId="52" fillId="0" borderId="4" xfId="1" applyFont="1" applyFill="1" applyBorder="1" applyAlignment="1">
      <alignment horizontal="center"/>
    </xf>
    <xf numFmtId="167" fontId="42" fillId="2" borderId="28" xfId="1209" applyNumberFormat="1" applyFont="1" applyFill="1" applyBorder="1" applyAlignment="1" applyProtection="1">
      <alignment vertical="center" wrapText="1"/>
    </xf>
    <xf numFmtId="43" fontId="42" fillId="3" borderId="18" xfId="1210" applyFont="1" applyFill="1" applyBorder="1" applyAlignment="1" applyProtection="1">
      <alignment vertical="center"/>
    </xf>
    <xf numFmtId="43" fontId="42" fillId="3" borderId="18" xfId="1210" applyFont="1" applyFill="1" applyBorder="1" applyAlignment="1" applyProtection="1">
      <alignment vertical="center" wrapText="1"/>
    </xf>
    <xf numFmtId="165" fontId="42" fillId="3" borderId="18" xfId="1209" applyFont="1" applyFill="1" applyBorder="1" applyAlignment="1" applyProtection="1">
      <alignment horizontal="right" vertical="center" wrapText="1"/>
    </xf>
    <xf numFmtId="14" fontId="0" fillId="0" borderId="0" xfId="0" applyNumberFormat="1" applyAlignment="1">
      <alignment vertical="center"/>
    </xf>
    <xf numFmtId="0" fontId="0" fillId="0" borderId="42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right" vertical="center"/>
    </xf>
    <xf numFmtId="174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43" fontId="56" fillId="0" borderId="0" xfId="1228" applyNumberFormat="1" applyFont="1" applyProtection="1">
      <protection locked="0"/>
    </xf>
    <xf numFmtId="167" fontId="0" fillId="0" borderId="4" xfId="0" applyNumberFormat="1" applyBorder="1" applyAlignment="1">
      <alignment vertical="center"/>
    </xf>
    <xf numFmtId="165" fontId="64" fillId="2" borderId="24" xfId="1209" applyFont="1" applyFill="1" applyBorder="1" applyAlignment="1" applyProtection="1">
      <alignment horizontal="center" vertical="center" wrapText="1"/>
    </xf>
    <xf numFmtId="43" fontId="64" fillId="2" borderId="18" xfId="1353" applyFont="1" applyFill="1" applyBorder="1" applyAlignment="1" applyProtection="1">
      <alignment horizontal="center" vertical="center" wrapText="1"/>
    </xf>
    <xf numFmtId="165" fontId="64" fillId="2" borderId="18" xfId="1209" applyFont="1" applyFill="1" applyBorder="1" applyAlignment="1" applyProtection="1">
      <alignment horizontal="center" vertical="center" wrapText="1"/>
    </xf>
    <xf numFmtId="43" fontId="42" fillId="2" borderId="41" xfId="1" applyFont="1" applyFill="1" applyBorder="1" applyAlignment="1" applyProtection="1">
      <alignment horizontal="center" vertical="center" wrapText="1"/>
    </xf>
    <xf numFmtId="43" fontId="64" fillId="2" borderId="18" xfId="1210" applyFont="1" applyFill="1" applyBorder="1" applyAlignment="1" applyProtection="1">
      <alignment horizontal="center" vertical="center" wrapText="1"/>
    </xf>
    <xf numFmtId="2" fontId="64" fillId="2" borderId="0" xfId="1228" applyNumberFormat="1" applyFont="1" applyFill="1" applyBorder="1" applyAlignment="1" applyProtection="1">
      <alignment horizontal="center" vertical="center" wrapText="1"/>
    </xf>
    <xf numFmtId="165" fontId="64" fillId="2" borderId="29" xfId="1209" applyFont="1" applyFill="1" applyBorder="1" applyAlignment="1" applyProtection="1">
      <alignment horizontal="center" vertical="center" wrapText="1"/>
    </xf>
    <xf numFmtId="2" fontId="64" fillId="2" borderId="18" xfId="1228" applyNumberFormat="1" applyFont="1" applyFill="1" applyBorder="1" applyAlignment="1" applyProtection="1">
      <alignment horizontal="center" vertical="center" wrapText="1"/>
    </xf>
    <xf numFmtId="0" fontId="42" fillId="2" borderId="18" xfId="1228" applyFont="1" applyFill="1" applyBorder="1" applyAlignment="1" applyProtection="1">
      <alignment horizontal="center" vertical="center" wrapText="1"/>
    </xf>
    <xf numFmtId="2" fontId="42" fillId="2" borderId="36" xfId="1228" applyNumberFormat="1" applyFont="1" applyFill="1" applyBorder="1" applyAlignment="1" applyProtection="1">
      <alignment horizontal="center" vertical="center" wrapText="1"/>
    </xf>
    <xf numFmtId="1" fontId="64" fillId="2" borderId="29" xfId="1228" applyNumberFormat="1" applyFont="1" applyFill="1" applyBorder="1" applyAlignment="1" applyProtection="1">
      <alignment horizontal="center" vertical="center" wrapText="1"/>
    </xf>
    <xf numFmtId="0" fontId="42" fillId="2" borderId="29" xfId="1228" applyFont="1" applyFill="1" applyBorder="1" applyAlignment="1" applyProtection="1">
      <alignment horizontal="center" vertical="center" wrapText="1"/>
    </xf>
    <xf numFmtId="0" fontId="54" fillId="0" borderId="24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53" fillId="0" borderId="4" xfId="0" applyFont="1" applyBorder="1" applyAlignment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164" fontId="28" fillId="0" borderId="27" xfId="1210" applyNumberFormat="1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165" fontId="64" fillId="2" borderId="7" xfId="1209" applyFont="1" applyFill="1" applyBorder="1" applyAlignment="1" applyProtection="1">
      <alignment horizontal="center" vertical="center" wrapText="1"/>
    </xf>
    <xf numFmtId="165" fontId="64" fillId="2" borderId="20" xfId="1209" applyFont="1" applyFill="1" applyBorder="1" applyAlignment="1" applyProtection="1">
      <alignment horizontal="center" vertical="center" wrapText="1"/>
    </xf>
    <xf numFmtId="0" fontId="64" fillId="3" borderId="22" xfId="1354" applyNumberFormat="1" applyFont="1" applyFill="1" applyBorder="1" applyAlignment="1" applyProtection="1">
      <alignment horizontal="center" vertical="center" wrapText="1"/>
      <protection locked="0"/>
    </xf>
    <xf numFmtId="0" fontId="64" fillId="3" borderId="6" xfId="1354" applyNumberFormat="1" applyFont="1" applyFill="1" applyBorder="1" applyAlignment="1" applyProtection="1">
      <alignment horizontal="center" vertical="center" wrapText="1"/>
      <protection locked="0"/>
    </xf>
    <xf numFmtId="0" fontId="68" fillId="0" borderId="4" xfId="1362" applyFont="1" applyBorder="1" applyAlignment="1">
      <alignment horizontal="center" vertical="center"/>
    </xf>
    <xf numFmtId="0" fontId="64" fillId="2" borderId="27" xfId="1228" applyFont="1" applyFill="1" applyBorder="1" applyAlignment="1" applyProtection="1">
      <alignment horizontal="center" vertical="center" wrapText="1"/>
    </xf>
    <xf numFmtId="0" fontId="64" fillId="2" borderId="28" xfId="1228" applyFont="1" applyFill="1" applyBorder="1" applyAlignment="1" applyProtection="1">
      <alignment horizontal="center" vertical="center" wrapText="1"/>
    </xf>
    <xf numFmtId="43" fontId="64" fillId="2" borderId="7" xfId="1210" applyFont="1" applyFill="1" applyBorder="1" applyAlignment="1" applyProtection="1">
      <alignment horizontal="center" vertical="center" wrapText="1"/>
    </xf>
    <xf numFmtId="43" fontId="64" fillId="2" borderId="20" xfId="1210" applyFont="1" applyFill="1" applyBorder="1" applyAlignment="1" applyProtection="1">
      <alignment horizontal="center" vertical="center" wrapText="1"/>
    </xf>
    <xf numFmtId="43" fontId="64" fillId="2" borderId="7" xfId="1353" applyFont="1" applyFill="1" applyBorder="1" applyAlignment="1" applyProtection="1">
      <alignment horizontal="center" vertical="center" wrapText="1"/>
    </xf>
    <xf numFmtId="43" fontId="64" fillId="2" borderId="20" xfId="1353" applyFont="1" applyFill="1" applyBorder="1" applyAlignment="1" applyProtection="1">
      <alignment horizontal="center" vertical="center" wrapText="1"/>
    </xf>
    <xf numFmtId="165" fontId="64" fillId="2" borderId="22" xfId="1209" applyFont="1" applyFill="1" applyBorder="1" applyAlignment="1" applyProtection="1">
      <alignment horizontal="center" vertical="center" wrapText="1"/>
    </xf>
    <xf numFmtId="165" fontId="64" fillId="2" borderId="25" xfId="1209" applyFont="1" applyFill="1" applyBorder="1" applyAlignment="1" applyProtection="1">
      <alignment horizontal="center" vertical="center" wrapText="1"/>
    </xf>
    <xf numFmtId="0" fontId="42" fillId="2" borderId="19" xfId="1228" applyFont="1" applyFill="1" applyBorder="1" applyAlignment="1" applyProtection="1">
      <alignment horizontal="left" vertical="center" wrapText="1"/>
      <protection locked="0"/>
    </xf>
    <xf numFmtId="0" fontId="42" fillId="2" borderId="0" xfId="1228" applyFont="1" applyFill="1" applyBorder="1" applyAlignment="1" applyProtection="1">
      <alignment horizontal="left" vertical="center" wrapText="1"/>
      <protection locked="0"/>
    </xf>
    <xf numFmtId="1" fontId="64" fillId="2" borderId="7" xfId="1228" applyNumberFormat="1" applyFont="1" applyFill="1" applyBorder="1" applyAlignment="1" applyProtection="1">
      <alignment horizontal="center" vertical="center" wrapText="1"/>
    </xf>
    <xf numFmtId="1" fontId="64" fillId="2" borderId="20" xfId="1228" applyNumberFormat="1" applyFont="1" applyFill="1" applyBorder="1" applyAlignment="1" applyProtection="1">
      <alignment horizontal="center" vertical="center" wrapText="1"/>
    </xf>
    <xf numFmtId="2" fontId="42" fillId="2" borderId="5" xfId="1228" applyNumberFormat="1" applyFont="1" applyFill="1" applyBorder="1" applyAlignment="1" applyProtection="1">
      <alignment horizontal="center" vertical="center" wrapText="1"/>
    </xf>
    <xf numFmtId="2" fontId="42" fillId="2" borderId="10" xfId="1228" applyNumberFormat="1" applyFont="1" applyFill="1" applyBorder="1" applyAlignment="1" applyProtection="1">
      <alignment horizontal="center" vertical="center" wrapText="1"/>
    </xf>
    <xf numFmtId="43" fontId="64" fillId="2" borderId="37" xfId="1" applyFont="1" applyFill="1" applyBorder="1" applyAlignment="1" applyProtection="1">
      <alignment horizontal="center" vertical="center" wrapText="1"/>
    </xf>
    <xf numFmtId="43" fontId="64" fillId="2" borderId="12" xfId="1" applyFont="1" applyFill="1" applyBorder="1" applyAlignment="1" applyProtection="1">
      <alignment horizontal="center" vertical="center" wrapText="1"/>
    </xf>
    <xf numFmtId="0" fontId="64" fillId="2" borderId="15" xfId="1228" applyFont="1" applyFill="1" applyBorder="1" applyAlignment="1" applyProtection="1">
      <alignment horizontal="center" vertical="center" wrapText="1"/>
    </xf>
    <xf numFmtId="0" fontId="42" fillId="2" borderId="0" xfId="1228" applyFont="1" applyFill="1" applyAlignment="1" applyProtection="1">
      <alignment horizontal="left" vertical="center" wrapText="1"/>
      <protection locked="0"/>
    </xf>
    <xf numFmtId="0" fontId="63" fillId="0" borderId="0" xfId="1228" applyFont="1" applyFill="1" applyBorder="1" applyAlignment="1" applyProtection="1">
      <alignment horizontal="center" vertical="center" wrapText="1"/>
      <protection locked="0"/>
    </xf>
    <xf numFmtId="0" fontId="64" fillId="2" borderId="0" xfId="1228" applyFont="1" applyFill="1" applyAlignment="1" applyProtection="1">
      <alignment horizontal="left" vertical="center"/>
      <protection locked="0"/>
    </xf>
    <xf numFmtId="0" fontId="56" fillId="0" borderId="0" xfId="1228" applyFont="1" applyAlignment="1" applyProtection="1">
      <alignment vertical="center"/>
      <protection locked="0"/>
    </xf>
    <xf numFmtId="0" fontId="64" fillId="2" borderId="25" xfId="1228" applyFont="1" applyFill="1" applyBorder="1" applyAlignment="1" applyProtection="1">
      <alignment horizontal="center" vertical="center" wrapText="1"/>
      <protection locked="0"/>
    </xf>
    <xf numFmtId="0" fontId="64" fillId="2" borderId="19" xfId="1228" applyFont="1" applyFill="1" applyBorder="1" applyAlignment="1" applyProtection="1">
      <alignment horizontal="center" vertical="center" wrapText="1"/>
      <protection locked="0"/>
    </xf>
    <xf numFmtId="0" fontId="64" fillId="2" borderId="26" xfId="1228" applyFont="1" applyFill="1" applyBorder="1" applyAlignment="1" applyProtection="1">
      <alignment horizontal="center" vertical="center" wrapText="1"/>
      <protection locked="0"/>
    </xf>
    <xf numFmtId="166" fontId="74" fillId="7" borderId="4" xfId="1228" applyNumberFormat="1" applyFont="1" applyFill="1" applyBorder="1" applyAlignment="1" applyProtection="1">
      <alignment horizontal="center" vertical="center" wrapText="1"/>
      <protection locked="0"/>
    </xf>
    <xf numFmtId="0" fontId="49" fillId="0" borderId="1" xfId="1315" applyNumberFormat="1" applyFont="1" applyFill="1" applyBorder="1" applyAlignment="1" applyProtection="1">
      <alignment horizontal="center" vertical="center" wrapText="1"/>
      <protection locked="0"/>
    </xf>
    <xf numFmtId="0" fontId="49" fillId="0" borderId="2" xfId="1315" applyNumberFormat="1" applyFont="1" applyFill="1" applyBorder="1" applyAlignment="1" applyProtection="1">
      <alignment horizontal="center" vertical="center" wrapText="1"/>
      <protection locked="0"/>
    </xf>
    <xf numFmtId="0" fontId="49" fillId="0" borderId="3" xfId="1315" applyNumberFormat="1" applyFont="1" applyFill="1" applyBorder="1" applyAlignment="1" applyProtection="1">
      <alignment horizontal="center" vertical="center" wrapText="1"/>
      <protection locked="0"/>
    </xf>
    <xf numFmtId="0" fontId="50" fillId="0" borderId="1" xfId="1315" applyFont="1" applyBorder="1" applyAlignment="1" applyProtection="1">
      <alignment horizontal="center" vertical="center"/>
      <protection locked="0"/>
    </xf>
    <xf numFmtId="0" fontId="50" fillId="0" borderId="3" xfId="1315" applyFont="1" applyBorder="1" applyAlignment="1" applyProtection="1">
      <alignment horizontal="center" vertical="center"/>
      <protection locked="0"/>
    </xf>
    <xf numFmtId="0" fontId="75" fillId="0" borderId="4" xfId="1315" applyNumberFormat="1" applyFont="1" applyFill="1" applyBorder="1" applyAlignment="1" applyProtection="1">
      <alignment horizontal="left" vertical="center" wrapText="1"/>
      <protection locked="0"/>
    </xf>
    <xf numFmtId="0" fontId="33" fillId="2" borderId="19" xfId="1228" applyFont="1" applyFill="1" applyBorder="1" applyAlignment="1" applyProtection="1">
      <alignment horizontal="left" vertical="center" wrapText="1"/>
      <protection locked="0"/>
    </xf>
    <xf numFmtId="0" fontId="33" fillId="2" borderId="0" xfId="1228" applyFont="1" applyFill="1" applyBorder="1" applyAlignment="1" applyProtection="1">
      <alignment horizontal="left" vertical="center" wrapText="1"/>
      <protection locked="0"/>
    </xf>
    <xf numFmtId="0" fontId="71" fillId="0" borderId="0" xfId="1228" applyFont="1" applyFill="1" applyBorder="1" applyAlignment="1" applyProtection="1">
      <alignment horizontal="center" vertical="center" wrapText="1"/>
      <protection locked="0"/>
    </xf>
    <xf numFmtId="0" fontId="72" fillId="0" borderId="0" xfId="1228" applyFont="1" applyAlignment="1" applyProtection="1">
      <alignment vertical="center"/>
      <protection locked="0"/>
    </xf>
    <xf numFmtId="0" fontId="33" fillId="2" borderId="0" xfId="1228" applyFont="1" applyFill="1" applyAlignment="1" applyProtection="1">
      <alignment horizontal="left" vertical="center" wrapText="1"/>
      <protection locked="0"/>
    </xf>
    <xf numFmtId="0" fontId="49" fillId="0" borderId="40" xfId="1315" applyNumberFormat="1" applyFont="1" applyFill="1" applyBorder="1" applyAlignment="1" applyProtection="1">
      <alignment horizontal="center" vertical="center" wrapText="1"/>
      <protection locked="0"/>
    </xf>
    <xf numFmtId="0" fontId="49" fillId="0" borderId="6" xfId="1315" applyNumberFormat="1" applyFont="1" applyFill="1" applyBorder="1" applyAlignment="1" applyProtection="1">
      <alignment horizontal="center" vertical="center" wrapText="1"/>
      <protection locked="0"/>
    </xf>
    <xf numFmtId="0" fontId="60" fillId="0" borderId="4" xfId="1315" applyNumberFormat="1" applyFont="1" applyFill="1" applyBorder="1" applyAlignment="1" applyProtection="1">
      <alignment horizontal="center" vertical="center" wrapText="1"/>
      <protection locked="0"/>
    </xf>
    <xf numFmtId="166" fontId="22" fillId="3" borderId="4" xfId="1228" applyNumberFormat="1" applyFont="1" applyFill="1" applyBorder="1" applyAlignment="1" applyProtection="1">
      <alignment horizontal="center" vertical="center" wrapText="1"/>
      <protection locked="0"/>
    </xf>
    <xf numFmtId="0" fontId="35" fillId="2" borderId="19" xfId="1228" applyFont="1" applyFill="1" applyBorder="1" applyAlignment="1" applyProtection="1">
      <alignment horizontal="left" vertical="center" wrapText="1"/>
      <protection locked="0"/>
    </xf>
    <xf numFmtId="0" fontId="35" fillId="2" borderId="0" xfId="1228" applyFont="1" applyFill="1" applyBorder="1" applyAlignment="1" applyProtection="1">
      <alignment horizontal="left" vertical="center" wrapText="1"/>
      <protection locked="0"/>
    </xf>
    <xf numFmtId="0" fontId="20" fillId="2" borderId="0" xfId="1228" applyFont="1" applyFill="1" applyAlignment="1" applyProtection="1">
      <alignment horizontal="left" vertical="center" wrapText="1"/>
      <protection locked="0"/>
    </xf>
    <xf numFmtId="0" fontId="30" fillId="0" borderId="0" xfId="1228" applyFont="1" applyFill="1" applyBorder="1" applyAlignment="1" applyProtection="1">
      <alignment horizontal="center" vertical="center" wrapText="1"/>
      <protection locked="0"/>
    </xf>
    <xf numFmtId="0" fontId="25" fillId="2" borderId="0" xfId="1228" applyFont="1" applyFill="1" applyAlignment="1" applyProtection="1">
      <alignment horizontal="left" vertical="center"/>
      <protection locked="0"/>
    </xf>
    <xf numFmtId="0" fontId="14" fillId="0" borderId="0" xfId="1228" applyAlignment="1" applyProtection="1">
      <alignment vertical="center"/>
      <protection locked="0"/>
    </xf>
    <xf numFmtId="0" fontId="21" fillId="2" borderId="25" xfId="1228" applyFont="1" applyFill="1" applyBorder="1" applyAlignment="1" applyProtection="1">
      <alignment horizontal="center" vertical="center" wrapText="1"/>
      <protection locked="0"/>
    </xf>
    <xf numFmtId="0" fontId="21" fillId="2" borderId="19" xfId="1228" applyFont="1" applyFill="1" applyBorder="1" applyAlignment="1" applyProtection="1">
      <alignment horizontal="center" vertical="center" wrapText="1"/>
      <protection locked="0"/>
    </xf>
    <xf numFmtId="0" fontId="21" fillId="2" borderId="26" xfId="1228" applyFont="1" applyFill="1" applyBorder="1" applyAlignment="1" applyProtection="1">
      <alignment horizontal="center" vertical="center" wrapText="1"/>
      <protection locked="0"/>
    </xf>
    <xf numFmtId="0" fontId="35" fillId="2" borderId="0" xfId="1228" applyFont="1" applyFill="1" applyAlignment="1" applyProtection="1">
      <alignment horizontal="left" vertical="center" wrapText="1"/>
      <protection locked="0"/>
    </xf>
    <xf numFmtId="166" fontId="73" fillId="3" borderId="4" xfId="1228" applyNumberFormat="1" applyFont="1" applyFill="1" applyBorder="1" applyAlignment="1" applyProtection="1">
      <alignment horizontal="center" vertical="center" wrapText="1"/>
      <protection locked="0"/>
    </xf>
    <xf numFmtId="0" fontId="49" fillId="0" borderId="4" xfId="1315" applyNumberFormat="1" applyFont="1" applyFill="1" applyBorder="1" applyAlignment="1" applyProtection="1">
      <alignment horizontal="center" vertical="center" wrapText="1"/>
      <protection locked="0"/>
    </xf>
  </cellXfs>
  <cellStyles count="1466">
    <cellStyle name="Comma" xfId="1" builtinId="3"/>
    <cellStyle name="Comma 2" xfId="492"/>
    <cellStyle name="Comma 2 2" xfId="1127"/>
    <cellStyle name="Comma 2 2 2" xfId="1229"/>
    <cellStyle name="Comma 2 2 2 2" xfId="1234"/>
    <cellStyle name="Comma 2 2 2 2 2" xfId="1379"/>
    <cellStyle name="Comma 2 2 2 3" xfId="1270"/>
    <cellStyle name="Comma 2 2 2 3 2" xfId="1271"/>
    <cellStyle name="Comma 2 2 2 3 2 2" xfId="1272"/>
    <cellStyle name="Comma 2 2 2 3 2 2 2" xfId="1392"/>
    <cellStyle name="Comma 2 2 2 3 2 3" xfId="1391"/>
    <cellStyle name="Comma 2 2 2 3 3" xfId="1390"/>
    <cellStyle name="Comma 2 2 2 4" xfId="1376"/>
    <cellStyle name="Comma 2 2 3" xfId="1255"/>
    <cellStyle name="Comma 2 2 3 2" xfId="1273"/>
    <cellStyle name="Comma 2 2 3 2 2" xfId="1274"/>
    <cellStyle name="Comma 2 2 3 2 2 2" xfId="1394"/>
    <cellStyle name="Comma 2 2 3 2 3" xfId="1393"/>
    <cellStyle name="Comma 2 2 3 3" xfId="1383"/>
    <cellStyle name="Comma 2 2 4" xfId="1370"/>
    <cellStyle name="Comma 2 3" xfId="1208"/>
    <cellStyle name="Comma 2 3 2" xfId="1226"/>
    <cellStyle name="Comma 2 3 2 2" xfId="1374"/>
    <cellStyle name="Comma 2 3 3" xfId="1275"/>
    <cellStyle name="Comma 2 3 3 2" xfId="1276"/>
    <cellStyle name="Comma 2 3 3 2 2" xfId="1277"/>
    <cellStyle name="Comma 2 3 3 2 2 2" xfId="1397"/>
    <cellStyle name="Comma 2 3 3 2 3" xfId="1396"/>
    <cellStyle name="Comma 2 3 3 3" xfId="1395"/>
    <cellStyle name="Comma 2 3 4" xfId="1372"/>
    <cellStyle name="Comma 2 4" xfId="1227"/>
    <cellStyle name="Comma 2 4 2" xfId="1232"/>
    <cellStyle name="Comma 2 4 2 2" xfId="1235"/>
    <cellStyle name="Comma 2 4 2 2 2" xfId="1380"/>
    <cellStyle name="Comma 2 4 2 3" xfId="1378"/>
    <cellStyle name="Comma 2 4 3" xfId="1278"/>
    <cellStyle name="Comma 2 4 3 2" xfId="1279"/>
    <cellStyle name="Comma 2 4 3 2 2" xfId="1280"/>
    <cellStyle name="Comma 2 4 3 2 2 2" xfId="1400"/>
    <cellStyle name="Comma 2 4 3 2 3" xfId="1399"/>
    <cellStyle name="Comma 2 4 3 3" xfId="1398"/>
    <cellStyle name="Comma 2 4 4" xfId="1281"/>
    <cellStyle name="Comma 2 4 4 2" xfId="1282"/>
    <cellStyle name="Comma 2 4 4 2 2" xfId="1283"/>
    <cellStyle name="Comma 2 4 4 2 2 2" xfId="1403"/>
    <cellStyle name="Comma 2 4 4 2 3" xfId="1402"/>
    <cellStyle name="Comma 2 4 4 3" xfId="1401"/>
    <cellStyle name="Comma 2 4 5" xfId="1284"/>
    <cellStyle name="Comma 2 4 5 2" xfId="1285"/>
    <cellStyle name="Comma 2 4 5 2 2" xfId="1286"/>
    <cellStyle name="Comma 2 4 5 2 2 2" xfId="1406"/>
    <cellStyle name="Comma 2 4 5 2 3" xfId="1405"/>
    <cellStyle name="Comma 2 4 5 3" xfId="1404"/>
    <cellStyle name="Comma 2 4 6" xfId="1375"/>
    <cellStyle name="Comma 2 5" xfId="1252"/>
    <cellStyle name="Comma 2 5 2" xfId="1382"/>
    <cellStyle name="Comma 2 6" xfId="1369"/>
    <cellStyle name="Comma 3" xfId="1210"/>
    <cellStyle name="Comma 3 2" xfId="1253"/>
    <cellStyle name="Comma 4" xfId="1250"/>
    <cellStyle name="Comma 4 2" xfId="1259"/>
    <cellStyle name="Comma 4 3" xfId="1260"/>
    <cellStyle name="Comma 4 4" xfId="1261"/>
    <cellStyle name="Comma 4 5" xfId="1262"/>
    <cellStyle name="Comma 4 6" xfId="1265"/>
    <cellStyle name="Comma 4 7" xfId="1266"/>
    <cellStyle name="Comma 4 8" xfId="1353"/>
    <cellStyle name="Comma 5" xfId="1269"/>
    <cellStyle name="Comma 5 2" xfId="1389"/>
    <cellStyle name="Comma 6" xfId="1314"/>
    <cellStyle name="Comma 7" xfId="1321"/>
    <cellStyle name="Comma 7 2" xfId="1427"/>
    <cellStyle name="Comma 8" xfId="1360"/>
    <cellStyle name="Comma 8 2" xfId="1463"/>
    <cellStyle name="Comma 9" xfId="1366"/>
    <cellStyle name="Currency" xfId="2" builtinId="4"/>
    <cellStyle name="Currency 2" xfId="1128"/>
    <cellStyle name="Currency 2 2" xfId="1230"/>
    <cellStyle name="Currency 2 3" xfId="1287"/>
    <cellStyle name="Currency 3" xfId="1209"/>
    <cellStyle name="Currency 3 2" xfId="1257"/>
    <cellStyle name="Currency 4" xfId="1268"/>
    <cellStyle name="Currency 4 2" xfId="1388"/>
    <cellStyle name="Currency 5" xfId="1288"/>
    <cellStyle name="Currency 6" xfId="1289"/>
    <cellStyle name="Currency 7" xfId="1320"/>
    <cellStyle name="Currency 7 2" xfId="1426"/>
    <cellStyle name="Currency 8" xfId="1359"/>
    <cellStyle name="Currency 8 2" xfId="1462"/>
    <cellStyle name="Currency 9" xfId="1367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30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11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36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 2" xfId="1290"/>
    <cellStyle name="Normal" xfId="0" builtinId="0"/>
    <cellStyle name="Normal 10" xfId="1291"/>
    <cellStyle name="Normal 11" xfId="1301"/>
    <cellStyle name="Normal 11 2" xfId="1412"/>
    <cellStyle name="Normal 12" xfId="1302"/>
    <cellStyle name="Normal 12 2" xfId="1413"/>
    <cellStyle name="Normal 13" xfId="1303"/>
    <cellStyle name="Normal 13 2" xfId="1414"/>
    <cellStyle name="Normal 14" xfId="1304"/>
    <cellStyle name="Normal 14 2" xfId="1415"/>
    <cellStyle name="Normal 15" xfId="1305"/>
    <cellStyle name="Normal 15 2" xfId="1416"/>
    <cellStyle name="Normal 16" xfId="1306"/>
    <cellStyle name="Normal 16 2" xfId="1417"/>
    <cellStyle name="Normal 17" xfId="1307"/>
    <cellStyle name="Normal 17 2" xfId="1418"/>
    <cellStyle name="Normal 18" xfId="1308"/>
    <cellStyle name="Normal 18 2" xfId="1419"/>
    <cellStyle name="Normal 19" xfId="1309"/>
    <cellStyle name="Normal 19 2" xfId="1420"/>
    <cellStyle name="Normal 2" xfId="491"/>
    <cellStyle name="Normal 2 2" xfId="1129"/>
    <cellStyle name="Normal 2 2 2" xfId="1225"/>
    <cellStyle name="Normal 2 2 2 2" xfId="1231"/>
    <cellStyle name="Normal 2 2 2 2 2" xfId="1377"/>
    <cellStyle name="Normal 2 2 2 3" xfId="1373"/>
    <cellStyle name="Normal 2 2 3" xfId="1256"/>
    <cellStyle name="Normal 2 2 3 2" xfId="1292"/>
    <cellStyle name="Normal 2 2 3 2 2" xfId="1293"/>
    <cellStyle name="Normal 2 2 3 2 2 2" xfId="1408"/>
    <cellStyle name="Normal 2 2 3 2 3" xfId="1407"/>
    <cellStyle name="Normal 2 2 3 3" xfId="1384"/>
    <cellStyle name="Normal 2 2 4" xfId="1371"/>
    <cellStyle name="Normal 2 2_MCXETA yazarma- Copy" xfId="1294"/>
    <cellStyle name="Normal 2 3" xfId="1251"/>
    <cellStyle name="Normal 2 3 2" xfId="1258"/>
    <cellStyle name="Normal 2 3 2 2" xfId="1385"/>
    <cellStyle name="Normal 2 3 3" xfId="1264"/>
    <cellStyle name="Normal 2 3 3 2" xfId="1386"/>
    <cellStyle name="Normal 2 3 4" xfId="1381"/>
    <cellStyle name="Normal 2 4" xfId="1357"/>
    <cellStyle name="Normal 2 5" xfId="1368"/>
    <cellStyle name="Normal 2_---SUL--- GORI-HOSPITALI-BOLO" xfId="1295"/>
    <cellStyle name="Normal 20" xfId="1310"/>
    <cellStyle name="Normal 20 2" xfId="1421"/>
    <cellStyle name="Normal 21" xfId="1311"/>
    <cellStyle name="Normal 21 2" xfId="1422"/>
    <cellStyle name="Normal 22" xfId="1312"/>
    <cellStyle name="Normal 22 2" xfId="1423"/>
    <cellStyle name="Normal 23" xfId="1313"/>
    <cellStyle name="Normal 23 2" xfId="1424"/>
    <cellStyle name="Normal 24" xfId="1315"/>
    <cellStyle name="Normal 25" xfId="1319"/>
    <cellStyle name="Normal 25 2" xfId="1425"/>
    <cellStyle name="Normal 26" xfId="1322"/>
    <cellStyle name="Normal 26 2" xfId="1428"/>
    <cellStyle name="Normal 27" xfId="1323"/>
    <cellStyle name="Normal 27 2" xfId="1429"/>
    <cellStyle name="Normal 28" xfId="1324"/>
    <cellStyle name="Normal 28 2" xfId="1363"/>
    <cellStyle name="Normal 28 2 2" xfId="1465"/>
    <cellStyle name="Normal 28 3" xfId="1430"/>
    <cellStyle name="Normal 29" xfId="1325"/>
    <cellStyle name="Normal 29 2" xfId="1431"/>
    <cellStyle name="Normal 3" xfId="493"/>
    <cellStyle name="Normal 3 2" xfId="1228"/>
    <cellStyle name="Normal 30" xfId="1296"/>
    <cellStyle name="Normal 31" xfId="1326"/>
    <cellStyle name="Normal 31 2" xfId="1432"/>
    <cellStyle name="Normal 32" xfId="1327"/>
    <cellStyle name="Normal 32 2" xfId="1433"/>
    <cellStyle name="Normal 33" xfId="1328"/>
    <cellStyle name="Normal 33 2" xfId="1434"/>
    <cellStyle name="Normal 34" xfId="1329"/>
    <cellStyle name="Normal 34 2" xfId="1435"/>
    <cellStyle name="Normal 35" xfId="1330"/>
    <cellStyle name="Normal 35 2" xfId="1436"/>
    <cellStyle name="Normal 36" xfId="1331"/>
    <cellStyle name="Normal 36 2" xfId="1437"/>
    <cellStyle name="Normal 37" xfId="1332"/>
    <cellStyle name="Normal 37 2" xfId="1438"/>
    <cellStyle name="Normal 38" xfId="1333"/>
    <cellStyle name="Normal 38 2" xfId="1439"/>
    <cellStyle name="Normal 39" xfId="1334"/>
    <cellStyle name="Normal 39 2" xfId="1440"/>
    <cellStyle name="Normal 4" xfId="494"/>
    <cellStyle name="Normal 40" xfId="1335"/>
    <cellStyle name="Normal 40 2" xfId="1441"/>
    <cellStyle name="Normal 41" xfId="1336"/>
    <cellStyle name="Normal 41 2" xfId="1442"/>
    <cellStyle name="Normal 42" xfId="1337"/>
    <cellStyle name="Normal 42 2" xfId="1443"/>
    <cellStyle name="Normal 43" xfId="1338"/>
    <cellStyle name="Normal 43 2" xfId="1444"/>
    <cellStyle name="Normal 44" xfId="1339"/>
    <cellStyle name="Normal 44 2" xfId="1445"/>
    <cellStyle name="Normal 45" xfId="1340"/>
    <cellStyle name="Normal 45 2" xfId="1446"/>
    <cellStyle name="Normal 46" xfId="1341"/>
    <cellStyle name="Normal 46 2" xfId="1447"/>
    <cellStyle name="Normal 47" xfId="1342"/>
    <cellStyle name="Normal 47 2" xfId="1448"/>
    <cellStyle name="Normal 48" xfId="1343"/>
    <cellStyle name="Normal 48 2" xfId="1449"/>
    <cellStyle name="Normal 49" xfId="1344"/>
    <cellStyle name="Normal 49 2" xfId="1450"/>
    <cellStyle name="Normal 5" xfId="1254"/>
    <cellStyle name="Normal 5 2" xfId="1354"/>
    <cellStyle name="Normal 50" xfId="1345"/>
    <cellStyle name="Normal 50 2" xfId="1451"/>
    <cellStyle name="Normal 51" xfId="1346"/>
    <cellStyle name="Normal 51 2" xfId="1452"/>
    <cellStyle name="Normal 52" xfId="1347"/>
    <cellStyle name="Normal 52 2" xfId="1453"/>
    <cellStyle name="Normal 53" xfId="1348"/>
    <cellStyle name="Normal 53 2" xfId="1454"/>
    <cellStyle name="Normal 54" xfId="1349"/>
    <cellStyle name="Normal 54 2" xfId="1455"/>
    <cellStyle name="Normal 55" xfId="1350"/>
    <cellStyle name="Normal 55 2" xfId="1456"/>
    <cellStyle name="Normal 56" xfId="1351"/>
    <cellStyle name="Normal 56 2" xfId="1457"/>
    <cellStyle name="Normal 57" xfId="1352"/>
    <cellStyle name="Normal 57 2" xfId="1458"/>
    <cellStyle name="Normal 58" xfId="1355"/>
    <cellStyle name="Normal 58 2" xfId="1356"/>
    <cellStyle name="Normal 58 2 2" xfId="1460"/>
    <cellStyle name="Normal 58 3" xfId="1361"/>
    <cellStyle name="Normal 58 3 2" xfId="1464"/>
    <cellStyle name="Normal 58 4" xfId="1459"/>
    <cellStyle name="Normal 59" xfId="1358"/>
    <cellStyle name="Normal 59 2" xfId="1461"/>
    <cellStyle name="Normal 6" xfId="1267"/>
    <cellStyle name="Normal 6 2" xfId="1297"/>
    <cellStyle name="Normal 6 3" xfId="1387"/>
    <cellStyle name="Normal 60" xfId="1365"/>
    <cellStyle name="Normal 61" xfId="1364"/>
    <cellStyle name="Normal 7" xfId="1298"/>
    <cellStyle name="Normal 7 2" xfId="1409"/>
    <cellStyle name="Normal 8" xfId="1299"/>
    <cellStyle name="Normal 8 2" xfId="1410"/>
    <cellStyle name="Normal 9" xfId="1300"/>
    <cellStyle name="Normal 9 2" xfId="1411"/>
    <cellStyle name="Normal_1 axali Fasebi" xfId="1362"/>
    <cellStyle name="normální 2" xfId="1316"/>
    <cellStyle name="Percent 2" xfId="1233"/>
    <cellStyle name="procent 2" xfId="1317"/>
    <cellStyle name="Обычный 3" xfId="1263"/>
    <cellStyle name="Обычный_HP1100 V7.0_KONVERTOR_Приват_25.06.2009" xfId="131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&#225;ce/Inovat/_vzory/NKC%20xxx_15_V1%20elektroinstalace%201505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&#225;ce\Inovat\_vzory\NKC%20xxx_15_V1%20elektroinstalace%201505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35"/>
  <sheetViews>
    <sheetView showGridLines="0" tabSelected="1" zoomScale="110" zoomScaleNormal="110" workbookViewId="0">
      <selection activeCell="E29" sqref="E29"/>
    </sheetView>
  </sheetViews>
  <sheetFormatPr defaultColWidth="11" defaultRowHeight="15.75"/>
  <cols>
    <col min="1" max="1" width="4.125" style="50" customWidth="1"/>
    <col min="2" max="2" width="50.125" style="50" customWidth="1"/>
    <col min="3" max="3" width="16.75" style="50" customWidth="1"/>
    <col min="4" max="4" width="19.875" style="50" bestFit="1" customWidth="1"/>
    <col min="5" max="5" width="21.5" style="50" customWidth="1"/>
    <col min="6" max="6" width="20.375" style="50" customWidth="1"/>
    <col min="7" max="7" width="11" style="50"/>
    <col min="8" max="8" width="11.625" style="50" bestFit="1" customWidth="1"/>
    <col min="9" max="11" width="11" style="50"/>
    <col min="12" max="12" width="14" style="50" bestFit="1" customWidth="1"/>
    <col min="13" max="16384" width="11" style="50"/>
  </cols>
  <sheetData>
    <row r="1" spans="1:8" ht="23.45" customHeight="1">
      <c r="B1" s="122" t="s">
        <v>597</v>
      </c>
      <c r="C1" s="380" t="s">
        <v>598</v>
      </c>
      <c r="D1" s="380"/>
      <c r="E1" s="380"/>
    </row>
    <row r="2" spans="1:8" s="121" customFormat="1" ht="23.45" customHeight="1">
      <c r="B2" s="122" t="s">
        <v>599</v>
      </c>
      <c r="C2" s="380" t="s">
        <v>602</v>
      </c>
      <c r="D2" s="380"/>
      <c r="E2" s="380"/>
    </row>
    <row r="3" spans="1:8" s="121" customFormat="1" ht="18.75">
      <c r="E3" s="52"/>
    </row>
    <row r="4" spans="1:8" s="121" customFormat="1" ht="22.15" customHeight="1">
      <c r="B4" s="122" t="s">
        <v>600</v>
      </c>
      <c r="C4" s="381"/>
      <c r="D4" s="381"/>
      <c r="E4" s="381"/>
    </row>
    <row r="5" spans="1:8" s="121" customFormat="1" ht="18.75">
      <c r="E5" s="52"/>
    </row>
    <row r="6" spans="1:8" s="121" customFormat="1" ht="22.15" customHeight="1">
      <c r="B6" s="122" t="s">
        <v>601</v>
      </c>
      <c r="C6" s="381">
        <v>1</v>
      </c>
      <c r="D6" s="381"/>
      <c r="E6" s="381"/>
    </row>
    <row r="7" spans="1:8" s="121" customFormat="1" ht="18.75">
      <c r="E7" s="52"/>
    </row>
    <row r="8" spans="1:8" s="121" customFormat="1" ht="18.75">
      <c r="E8" s="52"/>
      <c r="H8" s="358"/>
    </row>
    <row r="9" spans="1:8" s="121" customFormat="1" ht="18.75">
      <c r="E9" s="52"/>
      <c r="H9" s="358"/>
    </row>
    <row r="10" spans="1:8" ht="18">
      <c r="A10" s="382"/>
      <c r="B10" s="382"/>
      <c r="C10" s="382"/>
      <c r="H10" s="85"/>
    </row>
    <row r="11" spans="1:8">
      <c r="A11" s="53"/>
      <c r="H11" s="85"/>
    </row>
    <row r="12" spans="1:8" ht="16.5" thickBot="1">
      <c r="A12" s="383"/>
      <c r="B12" s="383"/>
    </row>
    <row r="13" spans="1:8" ht="16.5" thickBot="1">
      <c r="A13" s="53"/>
      <c r="E13" s="384" t="s">
        <v>19</v>
      </c>
      <c r="F13" s="385"/>
    </row>
    <row r="14" spans="1:8" ht="33.6" customHeight="1" thickBot="1">
      <c r="A14" s="54" t="s">
        <v>29</v>
      </c>
      <c r="B14" s="55"/>
      <c r="C14" s="56"/>
      <c r="D14" s="57"/>
      <c r="E14" s="386">
        <v>6972.6</v>
      </c>
      <c r="F14" s="387"/>
    </row>
    <row r="15" spans="1:8" ht="32.25" thickBot="1">
      <c r="A15" s="58"/>
      <c r="B15" s="58"/>
      <c r="C15" s="5"/>
      <c r="D15" s="59"/>
      <c r="E15" s="1" t="s">
        <v>30</v>
      </c>
      <c r="F15" s="1" t="s">
        <v>17</v>
      </c>
    </row>
    <row r="16" spans="1:8" ht="16.5" thickBot="1">
      <c r="A16" s="388"/>
      <c r="B16" s="389"/>
      <c r="C16" s="389"/>
      <c r="D16" s="389"/>
      <c r="E16" s="389"/>
      <c r="F16" s="390"/>
    </row>
    <row r="17" spans="1:13" ht="23.25" customHeight="1" thickBot="1">
      <c r="A17" s="2" t="s">
        <v>18</v>
      </c>
      <c r="B17" s="3"/>
      <c r="C17" s="3"/>
      <c r="D17" s="3"/>
      <c r="E17" s="3"/>
      <c r="F17" s="4"/>
    </row>
    <row r="18" spans="1:13">
      <c r="A18" s="6">
        <v>1</v>
      </c>
      <c r="B18" s="65" t="s">
        <v>27</v>
      </c>
      <c r="C18" s="61"/>
      <c r="D18" s="62">
        <f>'1. ელექტროობა'!H4</f>
        <v>635642.63328513294</v>
      </c>
      <c r="E18" s="64">
        <f t="shared" ref="E18:E22" si="0">D18/$E$14</f>
        <v>91.162928216896546</v>
      </c>
      <c r="F18" s="63">
        <f t="shared" ref="F18:F24" si="1">D18/$D$26</f>
        <v>0.39796291919107529</v>
      </c>
    </row>
    <row r="19" spans="1:13">
      <c r="A19" s="60">
        <v>2</v>
      </c>
      <c r="B19" s="65" t="s">
        <v>24</v>
      </c>
      <c r="C19" s="61"/>
      <c r="D19" s="66">
        <f>'2. ვენტილაცია'!H4</f>
        <v>310622.85938938789</v>
      </c>
      <c r="E19" s="64">
        <f>D19/$E$14</f>
        <v>44.549071994577041</v>
      </c>
      <c r="F19" s="63">
        <f t="shared" si="1"/>
        <v>0.19447465197732983</v>
      </c>
    </row>
    <row r="20" spans="1:13">
      <c r="A20" s="6">
        <v>3</v>
      </c>
      <c r="B20" s="65" t="s">
        <v>25</v>
      </c>
      <c r="C20" s="61"/>
      <c r="D20" s="66">
        <f>'3. გათბობა-გაგრილება'!H4</f>
        <v>328292.6975051362</v>
      </c>
      <c r="E20" s="67">
        <f t="shared" si="0"/>
        <v>47.083254095335484</v>
      </c>
      <c r="F20" s="63">
        <f t="shared" si="1"/>
        <v>0.20553737809095504</v>
      </c>
    </row>
    <row r="21" spans="1:13">
      <c r="A21" s="60">
        <v>4</v>
      </c>
      <c r="B21" s="65" t="s">
        <v>26</v>
      </c>
      <c r="C21" s="61"/>
      <c r="D21" s="66">
        <f>'4. კანალიზაცია'!H4</f>
        <v>61712.432166269384</v>
      </c>
      <c r="E21" s="67">
        <f t="shared" si="0"/>
        <v>8.8507059298209256</v>
      </c>
      <c r="F21" s="63">
        <f t="shared" si="1"/>
        <v>3.8636898107891907E-2</v>
      </c>
    </row>
    <row r="22" spans="1:13">
      <c r="A22" s="6">
        <v>5</v>
      </c>
      <c r="B22" s="65" t="s">
        <v>28</v>
      </c>
      <c r="C22" s="61"/>
      <c r="D22" s="66">
        <f>'5. სახანძრო უსაფრთხოება'!H4</f>
        <v>142404.7343809962</v>
      </c>
      <c r="E22" s="67">
        <f t="shared" si="0"/>
        <v>20.423476806499181</v>
      </c>
      <c r="F22" s="63">
        <f t="shared" si="1"/>
        <v>8.915670666707691E-2</v>
      </c>
    </row>
    <row r="23" spans="1:13" s="51" customFormat="1">
      <c r="A23" s="6">
        <v>6</v>
      </c>
      <c r="B23" s="65" t="s">
        <v>589</v>
      </c>
      <c r="C23" s="61"/>
      <c r="D23" s="66">
        <f>'6. სუსტი დენები'!H4</f>
        <v>118565.49821800677</v>
      </c>
      <c r="E23" s="67">
        <f t="shared" ref="E23" si="2">D23/$E$14</f>
        <v>17.004488744228375</v>
      </c>
      <c r="F23" s="63">
        <f t="shared" si="1"/>
        <v>7.4231445965671064E-2</v>
      </c>
    </row>
    <row r="24" spans="1:13" s="121" customFormat="1" ht="57" customHeight="1" thickBot="1">
      <c r="A24" s="60">
        <v>7</v>
      </c>
      <c r="B24" s="65" t="s">
        <v>633</v>
      </c>
      <c r="C24" s="61"/>
      <c r="D24" s="66">
        <f>'7. დამატებითი სამუშაო'!H4</f>
        <v>0</v>
      </c>
      <c r="E24" s="67">
        <f t="shared" ref="E24" si="3">D24/$E$14</f>
        <v>0</v>
      </c>
      <c r="F24" s="63">
        <f t="shared" si="1"/>
        <v>0</v>
      </c>
      <c r="G24" s="378" t="s">
        <v>635</v>
      </c>
      <c r="H24" s="379"/>
      <c r="I24" s="379"/>
      <c r="J24" s="379"/>
      <c r="K24" s="379"/>
      <c r="L24" s="379"/>
    </row>
    <row r="25" spans="1:13" ht="16.5" thickBot="1">
      <c r="A25" s="68"/>
      <c r="B25" s="69"/>
      <c r="C25" s="69"/>
      <c r="D25" s="69"/>
      <c r="E25" s="69"/>
      <c r="F25" s="70"/>
      <c r="H25" s="86"/>
    </row>
    <row r="26" spans="1:13" ht="21" customHeight="1">
      <c r="A26" s="60"/>
      <c r="B26" s="7" t="s">
        <v>23</v>
      </c>
      <c r="C26" s="71"/>
      <c r="D26" s="72">
        <f>SUM(D18:D24)</f>
        <v>1597240.8549449292</v>
      </c>
      <c r="E26" s="73">
        <f>D26/$E$14</f>
        <v>229.07392578735752</v>
      </c>
      <c r="F26" s="74"/>
      <c r="G26" s="86"/>
      <c r="H26" s="83"/>
    </row>
    <row r="27" spans="1:13">
      <c r="A27" s="6"/>
      <c r="B27" s="6"/>
      <c r="C27" s="123">
        <f>C6</f>
        <v>1</v>
      </c>
      <c r="D27" s="75"/>
      <c r="E27" s="75"/>
      <c r="F27" s="76"/>
      <c r="L27" s="86"/>
    </row>
    <row r="28" spans="1:13" ht="19.5" thickBot="1">
      <c r="A28" s="77"/>
      <c r="B28" s="78"/>
      <c r="C28" s="79"/>
      <c r="D28" s="80">
        <f>D26*2.45</f>
        <v>3913240.0946150771</v>
      </c>
      <c r="E28" s="80">
        <f>D28/$E$14</f>
        <v>561.231118179026</v>
      </c>
      <c r="F28" s="81"/>
      <c r="L28" s="86"/>
      <c r="M28" s="86"/>
    </row>
    <row r="29" spans="1:13">
      <c r="A29" s="82"/>
      <c r="C29" s="82"/>
      <c r="I29" s="83"/>
    </row>
    <row r="30" spans="1:13">
      <c r="A30" s="82"/>
      <c r="C30" s="362"/>
      <c r="D30" s="83"/>
    </row>
    <row r="31" spans="1:13" ht="18">
      <c r="A31" s="82"/>
      <c r="B31" s="84"/>
      <c r="C31" s="362"/>
      <c r="D31" s="363"/>
      <c r="E31" s="362"/>
    </row>
    <row r="32" spans="1:13">
      <c r="A32" s="82"/>
      <c r="C32" s="362"/>
    </row>
    <row r="33" spans="1:6">
      <c r="A33" s="82"/>
      <c r="C33" s="362"/>
      <c r="D33" s="83"/>
    </row>
    <row r="34" spans="1:6">
      <c r="C34" s="362"/>
      <c r="D34" s="83"/>
    </row>
    <row r="35" spans="1:6">
      <c r="B35" s="121"/>
      <c r="C35" s="362"/>
      <c r="D35" s="83"/>
      <c r="E35" s="362"/>
      <c r="F35" s="362"/>
    </row>
  </sheetData>
  <mergeCells count="10">
    <mergeCell ref="G24:L24"/>
    <mergeCell ref="C1:E1"/>
    <mergeCell ref="C2:E2"/>
    <mergeCell ref="C4:E4"/>
    <mergeCell ref="C6:E6"/>
    <mergeCell ref="A10:C10"/>
    <mergeCell ref="A12:B12"/>
    <mergeCell ref="E13:F13"/>
    <mergeCell ref="E14:F14"/>
    <mergeCell ref="A16:F16"/>
  </mergeCells>
  <phoneticPr fontId="19" type="noConversion"/>
  <pageMargins left="0.41176470588235292" right="0.31" top="1" bottom="1" header="0.5" footer="0.5"/>
  <pageSetup paperSize="9" scale="43" orientation="portrait" horizontalDpi="4294967292" verticalDpi="4294967292" r:id="rId1"/>
  <headerFooter>
    <oddFooter>&amp;L&amp;"Calibri,Regular"&amp;K000000For any queries please contact at:    cmc@cmconsulting.ge &amp;R&amp;"Calibri,Regular"&amp;K000000&amp;N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309"/>
  <sheetViews>
    <sheetView showGridLines="0" topLeftCell="C1" zoomScale="77" zoomScaleNormal="77" zoomScalePageLayoutView="115" workbookViewId="0">
      <pane ySplit="10" topLeftCell="A218" activePane="bottomLeft" state="frozen"/>
      <selection pane="bottomLeft" activeCell="G4" sqref="G4"/>
    </sheetView>
  </sheetViews>
  <sheetFormatPr defaultColWidth="8.875" defaultRowHeight="12.75"/>
  <cols>
    <col min="1" max="1" width="4.75" style="135" bestFit="1" customWidth="1"/>
    <col min="2" max="2" width="68.75" style="135" bestFit="1" customWidth="1"/>
    <col min="3" max="3" width="10.75" style="135" customWidth="1"/>
    <col min="4" max="4" width="9.375" style="249" bestFit="1" customWidth="1"/>
    <col min="5" max="5" width="9" style="249" bestFit="1" customWidth="1"/>
    <col min="6" max="6" width="11.875" style="135" bestFit="1" customWidth="1"/>
    <col min="7" max="7" width="21.25" style="135" bestFit="1" customWidth="1"/>
    <col min="8" max="8" width="14.125" style="135" bestFit="1" customWidth="1"/>
    <col min="9" max="9" width="17.625" style="135" bestFit="1" customWidth="1"/>
    <col min="10" max="10" width="17.375" style="135" bestFit="1" customWidth="1"/>
    <col min="11" max="11" width="16.25" style="198" bestFit="1" customWidth="1"/>
    <col min="12" max="12" width="6.625" style="135" customWidth="1"/>
    <col min="13" max="13" width="12.25" style="135" customWidth="1"/>
    <col min="14" max="14" width="11" style="135" customWidth="1"/>
    <col min="15" max="15" width="6.625" style="135" customWidth="1"/>
    <col min="16" max="16" width="20.375" style="135" bestFit="1" customWidth="1"/>
    <col min="17" max="17" width="11.625" style="135" customWidth="1"/>
    <col min="18" max="19" width="6.625" style="135" customWidth="1"/>
    <col min="20" max="16384" width="8.875" style="135"/>
  </cols>
  <sheetData>
    <row r="1" spans="1:17" ht="13.5" thickBot="1">
      <c r="A1" s="128"/>
      <c r="B1" s="414"/>
      <c r="C1" s="414"/>
      <c r="D1" s="414"/>
      <c r="E1" s="235"/>
      <c r="F1" s="130"/>
      <c r="G1" s="129"/>
      <c r="H1" s="131"/>
      <c r="I1" s="132"/>
      <c r="J1" s="131"/>
      <c r="K1" s="133"/>
      <c r="M1" s="134"/>
      <c r="N1" s="134"/>
    </row>
    <row r="2" spans="1:17" ht="13.5" thickBot="1">
      <c r="A2" s="415" t="s">
        <v>603</v>
      </c>
      <c r="B2" s="416"/>
      <c r="C2" s="136"/>
      <c r="D2" s="236"/>
      <c r="E2" s="235"/>
      <c r="F2" s="130"/>
      <c r="G2" s="137"/>
      <c r="H2" s="417" t="s">
        <v>9</v>
      </c>
      <c r="I2" s="418"/>
      <c r="J2" s="419"/>
      <c r="K2" s="138"/>
      <c r="M2" s="134"/>
      <c r="N2" s="139"/>
    </row>
    <row r="3" spans="1:17" ht="16.5" customHeight="1" thickBot="1">
      <c r="A3" s="413"/>
      <c r="B3" s="413"/>
      <c r="C3" s="413"/>
      <c r="D3" s="413"/>
      <c r="E3" s="413"/>
      <c r="F3" s="413"/>
      <c r="G3" s="140"/>
      <c r="H3" s="141" t="s">
        <v>11</v>
      </c>
      <c r="I3" s="142" t="s">
        <v>10</v>
      </c>
      <c r="J3" s="143" t="s">
        <v>12</v>
      </c>
      <c r="K3" s="138"/>
      <c r="M3" s="134"/>
      <c r="N3" s="139"/>
    </row>
    <row r="4" spans="1:17" ht="13.5" thickBot="1">
      <c r="A4" s="413"/>
      <c r="B4" s="413"/>
      <c r="C4" s="413"/>
      <c r="D4" s="413"/>
      <c r="E4" s="413"/>
      <c r="F4" s="413"/>
      <c r="G4" s="140"/>
      <c r="H4" s="144">
        <f>J305</f>
        <v>635642.63328513294</v>
      </c>
      <c r="I4" s="145">
        <f>H4*2.45</f>
        <v>1557324.4515485759</v>
      </c>
      <c r="J4" s="146">
        <f>TOTAL!C27</f>
        <v>1</v>
      </c>
      <c r="K4" s="138"/>
      <c r="M4" s="134"/>
      <c r="N4" s="139"/>
    </row>
    <row r="5" spans="1:17">
      <c r="A5" s="413"/>
      <c r="B5" s="413"/>
      <c r="C5" s="413"/>
      <c r="D5" s="413"/>
      <c r="E5" s="413"/>
      <c r="F5" s="413"/>
      <c r="G5" s="147"/>
      <c r="H5" s="148"/>
      <c r="I5" s="149"/>
      <c r="J5" s="150"/>
      <c r="K5" s="138"/>
      <c r="M5" s="134"/>
      <c r="N5" s="139"/>
    </row>
    <row r="6" spans="1:17" ht="13.5" thickBot="1">
      <c r="A6" s="404"/>
      <c r="B6" s="404"/>
      <c r="C6" s="405"/>
      <c r="D6" s="405"/>
      <c r="E6" s="405"/>
      <c r="F6" s="404"/>
      <c r="G6" s="151"/>
      <c r="H6" s="136"/>
      <c r="I6" s="129"/>
      <c r="J6" s="152"/>
      <c r="K6" s="153"/>
      <c r="M6" s="154"/>
      <c r="N6" s="154"/>
    </row>
    <row r="7" spans="1:17" ht="16.149999999999999" customHeight="1" thickBot="1">
      <c r="A7" s="406" t="s">
        <v>604</v>
      </c>
      <c r="B7" s="155" t="s">
        <v>31</v>
      </c>
      <c r="C7" s="408" t="s">
        <v>32</v>
      </c>
      <c r="D7" s="410" t="s">
        <v>33</v>
      </c>
      <c r="E7" s="411"/>
      <c r="F7" s="412" t="s">
        <v>34</v>
      </c>
      <c r="G7" s="397"/>
      <c r="H7" s="396" t="s">
        <v>35</v>
      </c>
      <c r="I7" s="397"/>
      <c r="J7" s="398" t="s">
        <v>36</v>
      </c>
      <c r="K7" s="400" t="s">
        <v>37</v>
      </c>
      <c r="M7" s="391" t="s">
        <v>38</v>
      </c>
      <c r="N7" s="391" t="s">
        <v>39</v>
      </c>
      <c r="P7" s="402" t="s">
        <v>40</v>
      </c>
      <c r="Q7" s="391" t="s">
        <v>41</v>
      </c>
    </row>
    <row r="8" spans="1:17" ht="31.15" customHeight="1" thickBot="1">
      <c r="A8" s="407"/>
      <c r="B8" s="156"/>
      <c r="C8" s="409"/>
      <c r="D8" s="237" t="s">
        <v>42</v>
      </c>
      <c r="E8" s="238" t="s">
        <v>43</v>
      </c>
      <c r="F8" s="157" t="s">
        <v>44</v>
      </c>
      <c r="G8" s="158" t="s">
        <v>43</v>
      </c>
      <c r="H8" s="159" t="s">
        <v>44</v>
      </c>
      <c r="I8" s="158" t="s">
        <v>43</v>
      </c>
      <c r="J8" s="399"/>
      <c r="K8" s="401"/>
      <c r="M8" s="392"/>
      <c r="N8" s="392"/>
      <c r="P8" s="403"/>
      <c r="Q8" s="392"/>
    </row>
    <row r="9" spans="1:17" ht="13.5" thickBot="1">
      <c r="A9" s="160" t="s">
        <v>0</v>
      </c>
      <c r="B9" s="161" t="s">
        <v>1</v>
      </c>
      <c r="C9" s="162" t="s">
        <v>2</v>
      </c>
      <c r="D9" s="239" t="s">
        <v>13</v>
      </c>
      <c r="E9" s="240" t="s">
        <v>3</v>
      </c>
      <c r="F9" s="164" t="s">
        <v>4</v>
      </c>
      <c r="G9" s="164" t="s">
        <v>5</v>
      </c>
      <c r="H9" s="165" t="s">
        <v>6</v>
      </c>
      <c r="I9" s="164" t="s">
        <v>7</v>
      </c>
      <c r="J9" s="166" t="s">
        <v>8</v>
      </c>
      <c r="K9" s="167" t="s">
        <v>15</v>
      </c>
      <c r="M9" s="168" t="s">
        <v>14</v>
      </c>
      <c r="N9" s="163" t="s">
        <v>16</v>
      </c>
      <c r="P9" s="168" t="s">
        <v>45</v>
      </c>
      <c r="Q9" s="163" t="s">
        <v>46</v>
      </c>
    </row>
    <row r="10" spans="1:17" ht="13.5" thickBot="1">
      <c r="A10" s="169"/>
      <c r="B10" s="170"/>
      <c r="C10" s="171"/>
      <c r="D10" s="241"/>
      <c r="E10" s="242"/>
      <c r="F10" s="172"/>
      <c r="G10" s="172"/>
      <c r="H10" s="173"/>
      <c r="I10" s="172"/>
      <c r="J10" s="172"/>
      <c r="K10" s="174"/>
      <c r="M10" s="175"/>
      <c r="N10" s="176"/>
      <c r="P10" s="175"/>
      <c r="Q10" s="176"/>
    </row>
    <row r="11" spans="1:17" s="179" customFormat="1">
      <c r="A11" s="393"/>
      <c r="B11" s="394"/>
      <c r="C11" s="394"/>
      <c r="D11" s="243"/>
      <c r="E11" s="243"/>
      <c r="F11" s="177"/>
      <c r="G11" s="177"/>
      <c r="H11" s="177"/>
      <c r="I11" s="177"/>
      <c r="J11" s="177"/>
      <c r="K11" s="178"/>
      <c r="M11" s="250"/>
      <c r="N11" s="250"/>
      <c r="P11" s="250"/>
      <c r="Q11" s="253"/>
    </row>
    <row r="12" spans="1:17" s="179" customFormat="1">
      <c r="A12" s="180"/>
      <c r="B12" s="395" t="s">
        <v>624</v>
      </c>
      <c r="C12" s="395"/>
      <c r="D12" s="395"/>
      <c r="E12" s="244"/>
      <c r="F12" s="180"/>
      <c r="G12" s="180"/>
      <c r="H12" s="180"/>
      <c r="I12" s="180"/>
      <c r="J12" s="180"/>
      <c r="K12" s="181"/>
      <c r="M12" s="251"/>
      <c r="N12" s="251"/>
      <c r="P12" s="254"/>
      <c r="Q12" s="254"/>
    </row>
    <row r="13" spans="1:17" ht="15.75">
      <c r="A13" s="182">
        <v>1</v>
      </c>
      <c r="B13" s="183" t="s">
        <v>605</v>
      </c>
      <c r="C13" s="184" t="s">
        <v>47</v>
      </c>
      <c r="D13" s="245">
        <v>1</v>
      </c>
      <c r="E13" s="246">
        <v>8010</v>
      </c>
      <c r="F13" s="359">
        <v>0.48571428571428565</v>
      </c>
      <c r="G13" s="187">
        <f t="shared" ref="G13:G51" si="0">F13*E13</f>
        <v>3890.571428571428</v>
      </c>
      <c r="H13" s="188">
        <f>F13*0.25</f>
        <v>0.12142857142857141</v>
      </c>
      <c r="I13" s="187">
        <f t="shared" ref="I13:I65" si="1">H13*E13</f>
        <v>972.642857142857</v>
      </c>
      <c r="J13" s="189">
        <f t="shared" ref="J13:J65" si="2">G13+I13</f>
        <v>4863.2142857142853</v>
      </c>
      <c r="K13" s="190">
        <f t="shared" ref="K13:K65" si="3">J13/E13</f>
        <v>0.6071428571428571</v>
      </c>
      <c r="M13" s="252"/>
      <c r="N13" s="252"/>
      <c r="P13" s="255"/>
      <c r="Q13" s="255"/>
    </row>
    <row r="14" spans="1:17" ht="15.75">
      <c r="A14" s="182">
        <f>A13+1</f>
        <v>2</v>
      </c>
      <c r="B14" s="183" t="s">
        <v>606</v>
      </c>
      <c r="C14" s="184" t="s">
        <v>47</v>
      </c>
      <c r="D14" s="245">
        <v>1</v>
      </c>
      <c r="E14" s="246">
        <v>2850</v>
      </c>
      <c r="F14" s="359">
        <v>0.77551020408163251</v>
      </c>
      <c r="G14" s="187">
        <f t="shared" si="0"/>
        <v>2210.2040816326526</v>
      </c>
      <c r="H14" s="188">
        <f t="shared" ref="H14:H77" si="4">F14*0.25</f>
        <v>0.19387755102040813</v>
      </c>
      <c r="I14" s="187">
        <f t="shared" si="1"/>
        <v>552.55102040816314</v>
      </c>
      <c r="J14" s="189">
        <f t="shared" si="2"/>
        <v>2762.7551020408155</v>
      </c>
      <c r="K14" s="190">
        <f t="shared" si="3"/>
        <v>0.96938775510204056</v>
      </c>
      <c r="M14" s="252"/>
      <c r="N14" s="252"/>
      <c r="P14" s="255"/>
      <c r="Q14" s="255"/>
    </row>
    <row r="15" spans="1:17" ht="15.75">
      <c r="A15" s="182">
        <f t="shared" ref="A15:A65" si="5">A14+1</f>
        <v>3</v>
      </c>
      <c r="B15" s="183" t="s">
        <v>607</v>
      </c>
      <c r="C15" s="184" t="s">
        <v>47</v>
      </c>
      <c r="D15" s="245">
        <v>1</v>
      </c>
      <c r="E15" s="246">
        <v>60</v>
      </c>
      <c r="F15" s="359">
        <v>1.2163265306122448</v>
      </c>
      <c r="G15" s="187">
        <f t="shared" si="0"/>
        <v>72.979591836734684</v>
      </c>
      <c r="H15" s="188">
        <f t="shared" si="4"/>
        <v>0.30408163265306121</v>
      </c>
      <c r="I15" s="187">
        <f t="shared" si="1"/>
        <v>18.244897959183671</v>
      </c>
      <c r="J15" s="189">
        <f t="shared" si="2"/>
        <v>91.224489795918359</v>
      </c>
      <c r="K15" s="190">
        <f t="shared" si="3"/>
        <v>1.5204081632653059</v>
      </c>
      <c r="M15" s="252"/>
      <c r="N15" s="252"/>
      <c r="P15" s="255"/>
      <c r="Q15" s="255"/>
    </row>
    <row r="16" spans="1:17" ht="15.75">
      <c r="A16" s="182">
        <f t="shared" si="5"/>
        <v>4</v>
      </c>
      <c r="B16" s="183" t="s">
        <v>608</v>
      </c>
      <c r="C16" s="184" t="s">
        <v>47</v>
      </c>
      <c r="D16" s="245">
        <v>1</v>
      </c>
      <c r="E16" s="246">
        <v>120</v>
      </c>
      <c r="F16" s="359">
        <v>1.8367346938775508</v>
      </c>
      <c r="G16" s="187">
        <f t="shared" si="0"/>
        <v>220.40816326530609</v>
      </c>
      <c r="H16" s="188">
        <f t="shared" si="4"/>
        <v>0.45918367346938771</v>
      </c>
      <c r="I16" s="187">
        <f t="shared" si="1"/>
        <v>55.102040816326522</v>
      </c>
      <c r="J16" s="189">
        <f t="shared" si="2"/>
        <v>275.51020408163259</v>
      </c>
      <c r="K16" s="190">
        <f t="shared" si="3"/>
        <v>2.2959183673469381</v>
      </c>
      <c r="M16" s="252"/>
      <c r="N16" s="252"/>
      <c r="P16" s="255"/>
      <c r="Q16" s="255"/>
    </row>
    <row r="17" spans="1:17" ht="15.75">
      <c r="A17" s="182">
        <f t="shared" si="5"/>
        <v>5</v>
      </c>
      <c r="B17" s="183" t="s">
        <v>609</v>
      </c>
      <c r="C17" s="184" t="s">
        <v>47</v>
      </c>
      <c r="D17" s="245">
        <v>1</v>
      </c>
      <c r="E17" s="246">
        <v>160</v>
      </c>
      <c r="F17" s="359">
        <v>7.5836734693877537</v>
      </c>
      <c r="G17" s="187">
        <f t="shared" si="0"/>
        <v>1213.3877551020405</v>
      </c>
      <c r="H17" s="188">
        <f t="shared" si="4"/>
        <v>1.8959183673469384</v>
      </c>
      <c r="I17" s="187">
        <f t="shared" si="1"/>
        <v>303.34693877551013</v>
      </c>
      <c r="J17" s="189">
        <f t="shared" si="2"/>
        <v>1516.7346938775506</v>
      </c>
      <c r="K17" s="190">
        <f t="shared" si="3"/>
        <v>9.4795918367346914</v>
      </c>
      <c r="M17" s="252"/>
      <c r="N17" s="252"/>
      <c r="P17" s="255"/>
      <c r="Q17" s="255"/>
    </row>
    <row r="18" spans="1:17" ht="15.75">
      <c r="A18" s="182">
        <f t="shared" si="5"/>
        <v>6</v>
      </c>
      <c r="B18" s="183" t="s">
        <v>610</v>
      </c>
      <c r="C18" s="184" t="s">
        <v>47</v>
      </c>
      <c r="D18" s="245">
        <v>1</v>
      </c>
      <c r="E18" s="246">
        <v>225</v>
      </c>
      <c r="F18" s="359">
        <v>1.3224489795918368</v>
      </c>
      <c r="G18" s="187">
        <f t="shared" si="0"/>
        <v>297.55102040816331</v>
      </c>
      <c r="H18" s="188">
        <f t="shared" si="4"/>
        <v>0.33061224489795921</v>
      </c>
      <c r="I18" s="187">
        <f t="shared" si="1"/>
        <v>74.387755102040828</v>
      </c>
      <c r="J18" s="189">
        <f t="shared" si="2"/>
        <v>371.93877551020415</v>
      </c>
      <c r="K18" s="190">
        <f t="shared" si="3"/>
        <v>1.6530612244897962</v>
      </c>
      <c r="M18" s="252"/>
      <c r="N18" s="252"/>
      <c r="P18" s="255"/>
      <c r="Q18" s="255"/>
    </row>
    <row r="19" spans="1:17" ht="15.75">
      <c r="A19" s="182">
        <f t="shared" si="5"/>
        <v>7</v>
      </c>
      <c r="B19" s="183" t="s">
        <v>611</v>
      </c>
      <c r="C19" s="184" t="s">
        <v>47</v>
      </c>
      <c r="D19" s="247">
        <v>1</v>
      </c>
      <c r="E19" s="246">
        <v>65</v>
      </c>
      <c r="F19" s="359">
        <v>2.0571428571428569</v>
      </c>
      <c r="G19" s="187">
        <f t="shared" si="0"/>
        <v>133.71428571428569</v>
      </c>
      <c r="H19" s="188">
        <f t="shared" si="4"/>
        <v>0.51428571428571423</v>
      </c>
      <c r="I19" s="187">
        <f t="shared" si="1"/>
        <v>33.428571428571423</v>
      </c>
      <c r="J19" s="189">
        <f t="shared" si="2"/>
        <v>167.14285714285711</v>
      </c>
      <c r="K19" s="190">
        <f t="shared" si="3"/>
        <v>2.5714285714285707</v>
      </c>
      <c r="M19" s="252"/>
      <c r="N19" s="252"/>
      <c r="P19" s="255"/>
      <c r="Q19" s="256"/>
    </row>
    <row r="20" spans="1:17" ht="15.75">
      <c r="A20" s="182">
        <f t="shared" si="5"/>
        <v>8</v>
      </c>
      <c r="B20" s="183" t="s">
        <v>612</v>
      </c>
      <c r="C20" s="184" t="s">
        <v>47</v>
      </c>
      <c r="D20" s="247">
        <v>1</v>
      </c>
      <c r="E20" s="246">
        <v>180</v>
      </c>
      <c r="F20" s="359">
        <v>3.0857142857142854</v>
      </c>
      <c r="G20" s="187">
        <f t="shared" si="0"/>
        <v>555.42857142857133</v>
      </c>
      <c r="H20" s="188">
        <f t="shared" si="4"/>
        <v>0.77142857142857135</v>
      </c>
      <c r="I20" s="187">
        <f t="shared" si="1"/>
        <v>138.85714285714283</v>
      </c>
      <c r="J20" s="189">
        <f t="shared" si="2"/>
        <v>694.28571428571422</v>
      </c>
      <c r="K20" s="190">
        <f t="shared" si="3"/>
        <v>3.8571428571428568</v>
      </c>
      <c r="M20" s="252"/>
      <c r="N20" s="252"/>
      <c r="P20" s="255"/>
      <c r="Q20" s="256"/>
    </row>
    <row r="21" spans="1:17" ht="15.75">
      <c r="A21" s="182">
        <f t="shared" si="5"/>
        <v>9</v>
      </c>
      <c r="B21" s="183" t="s">
        <v>613</v>
      </c>
      <c r="C21" s="184" t="s">
        <v>47</v>
      </c>
      <c r="D21" s="247">
        <v>1</v>
      </c>
      <c r="E21" s="246">
        <v>70</v>
      </c>
      <c r="F21" s="359">
        <v>8.0693877551020403</v>
      </c>
      <c r="G21" s="187">
        <f t="shared" si="0"/>
        <v>564.85714285714278</v>
      </c>
      <c r="H21" s="188">
        <f t="shared" si="4"/>
        <v>2.0173469387755101</v>
      </c>
      <c r="I21" s="187">
        <f t="shared" si="1"/>
        <v>141.21428571428569</v>
      </c>
      <c r="J21" s="189">
        <f t="shared" si="2"/>
        <v>706.07142857142844</v>
      </c>
      <c r="K21" s="190">
        <f t="shared" si="3"/>
        <v>10.086734693877549</v>
      </c>
      <c r="M21" s="252"/>
      <c r="N21" s="252"/>
      <c r="P21" s="255"/>
      <c r="Q21" s="255"/>
    </row>
    <row r="22" spans="1:17" ht="15.75">
      <c r="A22" s="182">
        <f t="shared" si="5"/>
        <v>10</v>
      </c>
      <c r="B22" s="183" t="s">
        <v>614</v>
      </c>
      <c r="C22" s="184" t="s">
        <v>47</v>
      </c>
      <c r="D22" s="247">
        <v>1</v>
      </c>
      <c r="E22" s="246">
        <v>220</v>
      </c>
      <c r="F22" s="359">
        <v>5.1102040816326522</v>
      </c>
      <c r="G22" s="187">
        <f t="shared" si="0"/>
        <v>1124.2448979591834</v>
      </c>
      <c r="H22" s="188">
        <f t="shared" si="4"/>
        <v>1.277551020408163</v>
      </c>
      <c r="I22" s="187">
        <f t="shared" si="1"/>
        <v>281.06122448979585</v>
      </c>
      <c r="J22" s="189">
        <f t="shared" si="2"/>
        <v>1405.3061224489793</v>
      </c>
      <c r="K22" s="190">
        <f t="shared" si="3"/>
        <v>6.3877551020408152</v>
      </c>
      <c r="M22" s="252"/>
      <c r="N22" s="252"/>
      <c r="P22" s="255"/>
      <c r="Q22" s="255"/>
    </row>
    <row r="23" spans="1:17" ht="15.75">
      <c r="A23" s="182">
        <f t="shared" si="5"/>
        <v>11</v>
      </c>
      <c r="B23" s="183" t="s">
        <v>615</v>
      </c>
      <c r="C23" s="184" t="s">
        <v>47</v>
      </c>
      <c r="D23" s="247">
        <v>1</v>
      </c>
      <c r="E23" s="246">
        <v>65</v>
      </c>
      <c r="F23" s="359">
        <v>5.1346938775510198</v>
      </c>
      <c r="G23" s="187">
        <f t="shared" si="0"/>
        <v>333.75510204081627</v>
      </c>
      <c r="H23" s="188">
        <f t="shared" si="4"/>
        <v>1.283673469387755</v>
      </c>
      <c r="I23" s="187">
        <f t="shared" si="1"/>
        <v>83.438775510204067</v>
      </c>
      <c r="J23" s="189">
        <f t="shared" si="2"/>
        <v>417.19387755102036</v>
      </c>
      <c r="K23" s="190">
        <f t="shared" si="3"/>
        <v>6.4183673469387745</v>
      </c>
      <c r="M23" s="252"/>
      <c r="N23" s="252"/>
      <c r="P23" s="255"/>
      <c r="Q23" s="255"/>
    </row>
    <row r="24" spans="1:17" ht="15.75">
      <c r="A24" s="182">
        <f t="shared" si="5"/>
        <v>12</v>
      </c>
      <c r="B24" s="183" t="s">
        <v>616</v>
      </c>
      <c r="C24" s="184" t="s">
        <v>47</v>
      </c>
      <c r="D24" s="247">
        <v>1</v>
      </c>
      <c r="E24" s="246">
        <v>110</v>
      </c>
      <c r="F24" s="359">
        <v>8.0857142857142854</v>
      </c>
      <c r="G24" s="187">
        <f t="shared" si="0"/>
        <v>889.42857142857144</v>
      </c>
      <c r="H24" s="188">
        <f t="shared" si="4"/>
        <v>2.0214285714285714</v>
      </c>
      <c r="I24" s="187">
        <f t="shared" si="1"/>
        <v>222.35714285714286</v>
      </c>
      <c r="J24" s="189">
        <f t="shared" si="2"/>
        <v>1111.7857142857142</v>
      </c>
      <c r="K24" s="190">
        <f t="shared" si="3"/>
        <v>10.107142857142856</v>
      </c>
      <c r="M24" s="252"/>
      <c r="N24" s="252"/>
      <c r="P24" s="255"/>
      <c r="Q24" s="255"/>
    </row>
    <row r="25" spans="1:17" ht="15.75">
      <c r="A25" s="182">
        <f t="shared" si="5"/>
        <v>13</v>
      </c>
      <c r="B25" s="183" t="s">
        <v>617</v>
      </c>
      <c r="C25" s="184" t="s">
        <v>47</v>
      </c>
      <c r="D25" s="247">
        <v>1</v>
      </c>
      <c r="E25" s="246">
        <v>75</v>
      </c>
      <c r="F25" s="359">
        <v>11.6</v>
      </c>
      <c r="G25" s="187">
        <f t="shared" si="0"/>
        <v>870</v>
      </c>
      <c r="H25" s="188">
        <f t="shared" si="4"/>
        <v>2.9</v>
      </c>
      <c r="I25" s="187">
        <f t="shared" si="1"/>
        <v>217.5</v>
      </c>
      <c r="J25" s="189">
        <f t="shared" si="2"/>
        <v>1087.5</v>
      </c>
      <c r="K25" s="190">
        <f t="shared" si="3"/>
        <v>14.5</v>
      </c>
      <c r="M25" s="252"/>
      <c r="N25" s="252"/>
      <c r="P25" s="255"/>
      <c r="Q25" s="256"/>
    </row>
    <row r="26" spans="1:17" ht="15.75">
      <c r="A26" s="182">
        <f t="shared" si="5"/>
        <v>14</v>
      </c>
      <c r="B26" s="183" t="s">
        <v>618</v>
      </c>
      <c r="C26" s="184" t="s">
        <v>47</v>
      </c>
      <c r="D26" s="247">
        <v>1</v>
      </c>
      <c r="E26" s="246">
        <v>295</v>
      </c>
      <c r="F26" s="359">
        <v>15.591836734693878</v>
      </c>
      <c r="G26" s="187">
        <f t="shared" si="0"/>
        <v>4599.591836734694</v>
      </c>
      <c r="H26" s="188">
        <f t="shared" si="4"/>
        <v>3.8979591836734695</v>
      </c>
      <c r="I26" s="187">
        <f t="shared" si="1"/>
        <v>1149.8979591836735</v>
      </c>
      <c r="J26" s="189">
        <f t="shared" si="2"/>
        <v>5749.4897959183672</v>
      </c>
      <c r="K26" s="190">
        <f t="shared" si="3"/>
        <v>19.489795918367346</v>
      </c>
      <c r="M26" s="252"/>
      <c r="N26" s="252"/>
      <c r="P26" s="255"/>
      <c r="Q26" s="256"/>
    </row>
    <row r="27" spans="1:17" ht="15.75">
      <c r="A27" s="182">
        <f t="shared" si="5"/>
        <v>15</v>
      </c>
      <c r="B27" s="183" t="s">
        <v>619</v>
      </c>
      <c r="C27" s="184" t="s">
        <v>47</v>
      </c>
      <c r="D27" s="247">
        <v>1</v>
      </c>
      <c r="E27" s="246">
        <v>105</v>
      </c>
      <c r="F27" s="359">
        <v>21.612244897959183</v>
      </c>
      <c r="G27" s="187">
        <f t="shared" si="0"/>
        <v>2269.2857142857142</v>
      </c>
      <c r="H27" s="188">
        <f t="shared" si="4"/>
        <v>5.4030612244897958</v>
      </c>
      <c r="I27" s="187">
        <f t="shared" si="1"/>
        <v>567.32142857142856</v>
      </c>
      <c r="J27" s="189">
        <f t="shared" si="2"/>
        <v>2836.6071428571427</v>
      </c>
      <c r="K27" s="190">
        <f t="shared" si="3"/>
        <v>27.015306122448976</v>
      </c>
      <c r="M27" s="252"/>
      <c r="N27" s="252"/>
      <c r="P27" s="255"/>
      <c r="Q27" s="255"/>
    </row>
    <row r="28" spans="1:17" ht="15.75">
      <c r="A28" s="182">
        <f t="shared" si="5"/>
        <v>16</v>
      </c>
      <c r="B28" s="183" t="s">
        <v>620</v>
      </c>
      <c r="C28" s="184" t="s">
        <v>47</v>
      </c>
      <c r="D28" s="247">
        <v>1</v>
      </c>
      <c r="E28" s="246">
        <v>495</v>
      </c>
      <c r="F28" s="359">
        <v>29.191836734693872</v>
      </c>
      <c r="G28" s="187">
        <f t="shared" si="0"/>
        <v>14449.959183673467</v>
      </c>
      <c r="H28" s="188">
        <f t="shared" si="4"/>
        <v>7.2979591836734681</v>
      </c>
      <c r="I28" s="187">
        <f t="shared" si="1"/>
        <v>3612.4897959183668</v>
      </c>
      <c r="J28" s="189">
        <f t="shared" si="2"/>
        <v>18062.448979591834</v>
      </c>
      <c r="K28" s="190">
        <f t="shared" si="3"/>
        <v>36.489795918367342</v>
      </c>
      <c r="M28" s="252"/>
      <c r="N28" s="252"/>
      <c r="P28" s="255"/>
      <c r="Q28" s="256"/>
    </row>
    <row r="29" spans="1:17" ht="15.75">
      <c r="A29" s="182">
        <f t="shared" si="5"/>
        <v>17</v>
      </c>
      <c r="B29" s="183" t="s">
        <v>621</v>
      </c>
      <c r="C29" s="184" t="s">
        <v>47</v>
      </c>
      <c r="D29" s="247">
        <v>1</v>
      </c>
      <c r="E29" s="246">
        <v>160</v>
      </c>
      <c r="F29" s="359">
        <v>41.097959183673467</v>
      </c>
      <c r="G29" s="187">
        <f t="shared" si="0"/>
        <v>6575.6734693877552</v>
      </c>
      <c r="H29" s="188">
        <f t="shared" si="4"/>
        <v>10.274489795918367</v>
      </c>
      <c r="I29" s="187">
        <f t="shared" si="1"/>
        <v>1643.9183673469388</v>
      </c>
      <c r="J29" s="189">
        <f t="shared" si="2"/>
        <v>8219.5918367346931</v>
      </c>
      <c r="K29" s="190">
        <f t="shared" si="3"/>
        <v>51.37244897959183</v>
      </c>
      <c r="M29" s="252"/>
      <c r="N29" s="252"/>
      <c r="P29" s="255"/>
      <c r="Q29" s="255"/>
    </row>
    <row r="30" spans="1:17" ht="15.75">
      <c r="A30" s="182">
        <f t="shared" si="5"/>
        <v>18</v>
      </c>
      <c r="B30" s="183" t="s">
        <v>622</v>
      </c>
      <c r="C30" s="184" t="s">
        <v>47</v>
      </c>
      <c r="D30" s="247">
        <v>1</v>
      </c>
      <c r="E30" s="246">
        <v>155</v>
      </c>
      <c r="F30" s="359">
        <v>77.534693877551021</v>
      </c>
      <c r="G30" s="187">
        <f t="shared" si="0"/>
        <v>12017.877551020409</v>
      </c>
      <c r="H30" s="188">
        <f t="shared" si="4"/>
        <v>19.383673469387755</v>
      </c>
      <c r="I30" s="187">
        <f t="shared" si="1"/>
        <v>3004.4693877551022</v>
      </c>
      <c r="J30" s="189">
        <f t="shared" si="2"/>
        <v>15022.34693877551</v>
      </c>
      <c r="K30" s="190">
        <f t="shared" si="3"/>
        <v>96.91836734693878</v>
      </c>
      <c r="M30" s="252"/>
      <c r="N30" s="252"/>
      <c r="P30" s="255"/>
      <c r="Q30" s="256"/>
    </row>
    <row r="31" spans="1:17" ht="15.75">
      <c r="A31" s="182">
        <f t="shared" si="5"/>
        <v>19</v>
      </c>
      <c r="B31" s="183" t="s">
        <v>623</v>
      </c>
      <c r="C31" s="184" t="s">
        <v>47</v>
      </c>
      <c r="D31" s="247">
        <v>1</v>
      </c>
      <c r="E31" s="246">
        <v>45</v>
      </c>
      <c r="F31" s="359">
        <v>95.999999999999986</v>
      </c>
      <c r="G31" s="187">
        <f t="shared" si="0"/>
        <v>4319.9999999999991</v>
      </c>
      <c r="H31" s="188">
        <f t="shared" si="4"/>
        <v>23.999999999999996</v>
      </c>
      <c r="I31" s="187">
        <f t="shared" si="1"/>
        <v>1079.9999999999998</v>
      </c>
      <c r="J31" s="189">
        <f t="shared" si="2"/>
        <v>5399.9999999999991</v>
      </c>
      <c r="K31" s="190">
        <f t="shared" si="3"/>
        <v>119.99999999999999</v>
      </c>
      <c r="M31" s="252"/>
      <c r="N31" s="252"/>
      <c r="P31" s="255"/>
      <c r="Q31" s="256"/>
    </row>
    <row r="32" spans="1:17" ht="15.75">
      <c r="A32" s="182">
        <f t="shared" si="5"/>
        <v>20</v>
      </c>
      <c r="B32" s="192" t="s">
        <v>48</v>
      </c>
      <c r="C32" s="184" t="s">
        <v>47</v>
      </c>
      <c r="D32" s="247">
        <v>1</v>
      </c>
      <c r="E32" s="246">
        <v>40</v>
      </c>
      <c r="F32" s="359">
        <v>2.0408163265306123</v>
      </c>
      <c r="G32" s="187">
        <f t="shared" si="0"/>
        <v>81.632653061224488</v>
      </c>
      <c r="H32" s="188">
        <f t="shared" si="4"/>
        <v>0.51020408163265307</v>
      </c>
      <c r="I32" s="187">
        <f t="shared" si="1"/>
        <v>20.408163265306122</v>
      </c>
      <c r="J32" s="189">
        <f t="shared" si="2"/>
        <v>102.0408163265306</v>
      </c>
      <c r="K32" s="190">
        <f t="shared" si="3"/>
        <v>2.5510204081632653</v>
      </c>
      <c r="M32" s="252"/>
      <c r="N32" s="252"/>
      <c r="P32" s="255"/>
      <c r="Q32" s="255"/>
    </row>
    <row r="33" spans="1:17" ht="15.75">
      <c r="A33" s="182">
        <f t="shared" si="5"/>
        <v>21</v>
      </c>
      <c r="B33" s="192" t="s">
        <v>49</v>
      </c>
      <c r="C33" s="184" t="s">
        <v>47</v>
      </c>
      <c r="D33" s="247">
        <v>1</v>
      </c>
      <c r="E33" s="246">
        <v>200</v>
      </c>
      <c r="F33" s="359">
        <v>1.6326530612244896</v>
      </c>
      <c r="G33" s="187">
        <f t="shared" si="0"/>
        <v>326.5306122448979</v>
      </c>
      <c r="H33" s="188">
        <f t="shared" si="4"/>
        <v>0.4081632653061224</v>
      </c>
      <c r="I33" s="187">
        <f t="shared" si="1"/>
        <v>81.632653061224474</v>
      </c>
      <c r="J33" s="189">
        <f t="shared" si="2"/>
        <v>408.16326530612236</v>
      </c>
      <c r="K33" s="190">
        <f t="shared" si="3"/>
        <v>2.0408163265306118</v>
      </c>
      <c r="M33" s="252"/>
      <c r="N33" s="252"/>
      <c r="P33" s="255"/>
      <c r="Q33" s="255"/>
    </row>
    <row r="34" spans="1:17" ht="15.75">
      <c r="A34" s="182">
        <f t="shared" si="5"/>
        <v>22</v>
      </c>
      <c r="B34" s="192" t="s">
        <v>50</v>
      </c>
      <c r="C34" s="184" t="s">
        <v>47</v>
      </c>
      <c r="D34" s="247">
        <v>1</v>
      </c>
      <c r="E34" s="246">
        <v>16</v>
      </c>
      <c r="F34" s="359">
        <v>18.367346938775508</v>
      </c>
      <c r="G34" s="187">
        <f t="shared" si="0"/>
        <v>293.87755102040813</v>
      </c>
      <c r="H34" s="188">
        <f t="shared" si="4"/>
        <v>4.5918367346938771</v>
      </c>
      <c r="I34" s="187">
        <f t="shared" si="1"/>
        <v>73.469387755102034</v>
      </c>
      <c r="J34" s="189">
        <f t="shared" si="2"/>
        <v>367.34693877551018</v>
      </c>
      <c r="K34" s="190">
        <f t="shared" si="3"/>
        <v>22.959183673469386</v>
      </c>
      <c r="M34" s="252"/>
      <c r="N34" s="252"/>
      <c r="P34" s="255"/>
      <c r="Q34" s="255"/>
    </row>
    <row r="35" spans="1:17" ht="15.75">
      <c r="A35" s="182">
        <f t="shared" si="5"/>
        <v>23</v>
      </c>
      <c r="B35" s="192" t="s">
        <v>51</v>
      </c>
      <c r="C35" s="184" t="s">
        <v>52</v>
      </c>
      <c r="D35" s="247">
        <v>1</v>
      </c>
      <c r="E35" s="246">
        <v>80</v>
      </c>
      <c r="F35" s="359">
        <v>3.2653061224489792</v>
      </c>
      <c r="G35" s="187">
        <f t="shared" si="0"/>
        <v>261.22448979591832</v>
      </c>
      <c r="H35" s="188">
        <f t="shared" si="4"/>
        <v>0.81632653061224481</v>
      </c>
      <c r="I35" s="187">
        <f t="shared" si="1"/>
        <v>65.306122448979579</v>
      </c>
      <c r="J35" s="189">
        <f t="shared" si="2"/>
        <v>326.5306122448979</v>
      </c>
      <c r="K35" s="190">
        <f t="shared" si="3"/>
        <v>4.0816326530612237</v>
      </c>
      <c r="M35" s="252"/>
      <c r="N35" s="252"/>
      <c r="P35" s="255"/>
      <c r="Q35" s="255"/>
    </row>
    <row r="36" spans="1:17" ht="15.75">
      <c r="A36" s="182">
        <f t="shared" si="5"/>
        <v>24</v>
      </c>
      <c r="B36" s="192" t="s">
        <v>53</v>
      </c>
      <c r="C36" s="184" t="s">
        <v>47</v>
      </c>
      <c r="D36" s="247">
        <v>1</v>
      </c>
      <c r="E36" s="246">
        <v>2000</v>
      </c>
      <c r="F36" s="359">
        <v>8.1632653061224483E-2</v>
      </c>
      <c r="G36" s="187">
        <f t="shared" si="0"/>
        <v>163.26530612244898</v>
      </c>
      <c r="H36" s="188">
        <f t="shared" si="4"/>
        <v>2.0408163265306121E-2</v>
      </c>
      <c r="I36" s="187">
        <f t="shared" si="1"/>
        <v>40.816326530612244</v>
      </c>
      <c r="J36" s="189">
        <f t="shared" si="2"/>
        <v>204.08163265306121</v>
      </c>
      <c r="K36" s="190">
        <f t="shared" si="3"/>
        <v>0.1020408163265306</v>
      </c>
      <c r="M36" s="252"/>
      <c r="N36" s="252"/>
      <c r="P36" s="255"/>
      <c r="Q36" s="255"/>
    </row>
    <row r="37" spans="1:17" ht="15.75">
      <c r="A37" s="182">
        <f t="shared" si="5"/>
        <v>25</v>
      </c>
      <c r="B37" s="192" t="s">
        <v>54</v>
      </c>
      <c r="C37" s="184" t="s">
        <v>47</v>
      </c>
      <c r="D37" s="247">
        <v>1</v>
      </c>
      <c r="E37" s="246">
        <v>60</v>
      </c>
      <c r="F37" s="359">
        <v>0.16326530612244897</v>
      </c>
      <c r="G37" s="187">
        <f t="shared" si="0"/>
        <v>9.7959183673469372</v>
      </c>
      <c r="H37" s="188">
        <f t="shared" si="4"/>
        <v>4.0816326530612242E-2</v>
      </c>
      <c r="I37" s="187">
        <f t="shared" si="1"/>
        <v>2.4489795918367343</v>
      </c>
      <c r="J37" s="189">
        <f t="shared" si="2"/>
        <v>12.244897959183671</v>
      </c>
      <c r="K37" s="190">
        <f t="shared" si="3"/>
        <v>0.20408163265306117</v>
      </c>
      <c r="M37" s="252"/>
      <c r="N37" s="252"/>
      <c r="P37" s="255"/>
      <c r="Q37" s="255"/>
    </row>
    <row r="38" spans="1:17" ht="15.75">
      <c r="A38" s="182">
        <f t="shared" si="5"/>
        <v>26</v>
      </c>
      <c r="B38" s="192" t="s">
        <v>55</v>
      </c>
      <c r="C38" s="184" t="s">
        <v>47</v>
      </c>
      <c r="D38" s="247">
        <v>1</v>
      </c>
      <c r="E38" s="246">
        <v>110</v>
      </c>
      <c r="F38" s="359">
        <v>0.32653061224489793</v>
      </c>
      <c r="G38" s="187">
        <f t="shared" si="0"/>
        <v>35.918367346938773</v>
      </c>
      <c r="H38" s="188">
        <f t="shared" si="4"/>
        <v>8.1632653061224483E-2</v>
      </c>
      <c r="I38" s="187">
        <f t="shared" si="1"/>
        <v>8.9795918367346932</v>
      </c>
      <c r="J38" s="189">
        <f t="shared" si="2"/>
        <v>44.897959183673464</v>
      </c>
      <c r="K38" s="190">
        <f t="shared" si="3"/>
        <v>0.4081632653061224</v>
      </c>
      <c r="M38" s="252"/>
      <c r="N38" s="252"/>
      <c r="P38" s="255"/>
      <c r="Q38" s="255"/>
    </row>
    <row r="39" spans="1:17" ht="15.75">
      <c r="A39" s="182">
        <f t="shared" si="5"/>
        <v>27</v>
      </c>
      <c r="B39" s="192" t="s">
        <v>56</v>
      </c>
      <c r="C39" s="184" t="s">
        <v>47</v>
      </c>
      <c r="D39" s="247">
        <v>1</v>
      </c>
      <c r="E39" s="246">
        <v>40</v>
      </c>
      <c r="F39" s="359">
        <v>1.7551020408163263</v>
      </c>
      <c r="G39" s="187">
        <f t="shared" si="0"/>
        <v>70.204081632653043</v>
      </c>
      <c r="H39" s="188">
        <f t="shared" si="4"/>
        <v>0.43877551020408156</v>
      </c>
      <c r="I39" s="187">
        <f t="shared" si="1"/>
        <v>17.551020408163261</v>
      </c>
      <c r="J39" s="189">
        <f t="shared" si="2"/>
        <v>87.755102040816297</v>
      </c>
      <c r="K39" s="190">
        <f t="shared" si="3"/>
        <v>2.1938775510204076</v>
      </c>
      <c r="M39" s="252"/>
      <c r="N39" s="252"/>
      <c r="P39" s="255"/>
      <c r="Q39" s="255"/>
    </row>
    <row r="40" spans="1:17" ht="15.75">
      <c r="A40" s="182">
        <f t="shared" si="5"/>
        <v>28</v>
      </c>
      <c r="B40" s="192" t="s">
        <v>57</v>
      </c>
      <c r="C40" s="184" t="s">
        <v>47</v>
      </c>
      <c r="D40" s="247">
        <v>1</v>
      </c>
      <c r="E40" s="246">
        <v>80</v>
      </c>
      <c r="F40" s="359">
        <v>2.1632653061224487</v>
      </c>
      <c r="G40" s="187">
        <f t="shared" si="0"/>
        <v>173.0612244897959</v>
      </c>
      <c r="H40" s="188">
        <f t="shared" si="4"/>
        <v>0.54081632653061218</v>
      </c>
      <c r="I40" s="187">
        <f t="shared" si="1"/>
        <v>43.265306122448976</v>
      </c>
      <c r="J40" s="189">
        <f t="shared" si="2"/>
        <v>216.32653061224488</v>
      </c>
      <c r="K40" s="190">
        <f t="shared" si="3"/>
        <v>2.704081632653061</v>
      </c>
      <c r="M40" s="252"/>
      <c r="N40" s="252"/>
      <c r="P40" s="255"/>
      <c r="Q40" s="255"/>
    </row>
    <row r="41" spans="1:17" ht="15.75">
      <c r="A41" s="182">
        <f t="shared" si="5"/>
        <v>29</v>
      </c>
      <c r="B41" s="192" t="s">
        <v>58</v>
      </c>
      <c r="C41" s="184" t="s">
        <v>47</v>
      </c>
      <c r="D41" s="247">
        <v>1</v>
      </c>
      <c r="E41" s="246">
        <v>40</v>
      </c>
      <c r="F41" s="359">
        <v>4.2857142857142856</v>
      </c>
      <c r="G41" s="187">
        <f t="shared" si="0"/>
        <v>171.42857142857142</v>
      </c>
      <c r="H41" s="188">
        <f t="shared" si="4"/>
        <v>1.0714285714285714</v>
      </c>
      <c r="I41" s="187">
        <f t="shared" si="1"/>
        <v>42.857142857142854</v>
      </c>
      <c r="J41" s="189">
        <f t="shared" si="2"/>
        <v>214.28571428571428</v>
      </c>
      <c r="K41" s="190">
        <f t="shared" si="3"/>
        <v>5.3571428571428568</v>
      </c>
      <c r="M41" s="252"/>
      <c r="N41" s="252"/>
      <c r="P41" s="255"/>
      <c r="Q41" s="255"/>
    </row>
    <row r="42" spans="1:17" ht="15.75">
      <c r="A42" s="182">
        <f t="shared" si="5"/>
        <v>30</v>
      </c>
      <c r="B42" s="192" t="s">
        <v>59</v>
      </c>
      <c r="C42" s="184" t="s">
        <v>47</v>
      </c>
      <c r="D42" s="247">
        <v>1</v>
      </c>
      <c r="E42" s="246">
        <v>80</v>
      </c>
      <c r="F42" s="359">
        <v>2.8571428571428568</v>
      </c>
      <c r="G42" s="187">
        <f t="shared" si="0"/>
        <v>228.57142857142856</v>
      </c>
      <c r="H42" s="188">
        <f t="shared" si="4"/>
        <v>0.71428571428571419</v>
      </c>
      <c r="I42" s="187">
        <f t="shared" si="1"/>
        <v>57.142857142857139</v>
      </c>
      <c r="J42" s="189">
        <f t="shared" si="2"/>
        <v>285.71428571428567</v>
      </c>
      <c r="K42" s="190">
        <f t="shared" si="3"/>
        <v>3.5714285714285707</v>
      </c>
      <c r="M42" s="252"/>
      <c r="N42" s="252"/>
      <c r="P42" s="255"/>
      <c r="Q42" s="255"/>
    </row>
    <row r="43" spans="1:17" ht="15.75">
      <c r="A43" s="182">
        <f t="shared" si="5"/>
        <v>31</v>
      </c>
      <c r="B43" s="192" t="s">
        <v>60</v>
      </c>
      <c r="C43" s="184" t="s">
        <v>47</v>
      </c>
      <c r="D43" s="247">
        <v>1</v>
      </c>
      <c r="E43" s="246">
        <v>50</v>
      </c>
      <c r="F43" s="359">
        <v>5</v>
      </c>
      <c r="G43" s="187">
        <f t="shared" si="0"/>
        <v>250</v>
      </c>
      <c r="H43" s="188">
        <f t="shared" si="4"/>
        <v>1.25</v>
      </c>
      <c r="I43" s="187">
        <f t="shared" si="1"/>
        <v>62.5</v>
      </c>
      <c r="J43" s="189">
        <f t="shared" si="2"/>
        <v>312.5</v>
      </c>
      <c r="K43" s="190">
        <f t="shared" si="3"/>
        <v>6.25</v>
      </c>
      <c r="M43" s="252"/>
      <c r="N43" s="252"/>
      <c r="P43" s="255"/>
      <c r="Q43" s="255"/>
    </row>
    <row r="44" spans="1:17" ht="15.75">
      <c r="A44" s="182">
        <f t="shared" si="5"/>
        <v>32</v>
      </c>
      <c r="B44" s="192" t="s">
        <v>61</v>
      </c>
      <c r="C44" s="184" t="s">
        <v>47</v>
      </c>
      <c r="D44" s="247">
        <v>1</v>
      </c>
      <c r="E44" s="246">
        <v>90</v>
      </c>
      <c r="F44" s="359">
        <v>7.1428571428571423</v>
      </c>
      <c r="G44" s="187">
        <f t="shared" si="0"/>
        <v>642.85714285714278</v>
      </c>
      <c r="H44" s="188">
        <f t="shared" si="4"/>
        <v>1.7857142857142856</v>
      </c>
      <c r="I44" s="187">
        <f t="shared" si="1"/>
        <v>160.71428571428569</v>
      </c>
      <c r="J44" s="189">
        <f t="shared" si="2"/>
        <v>803.57142857142844</v>
      </c>
      <c r="K44" s="190">
        <f t="shared" si="3"/>
        <v>8.928571428571427</v>
      </c>
      <c r="M44" s="252"/>
      <c r="N44" s="252"/>
      <c r="P44" s="255"/>
      <c r="Q44" s="255"/>
    </row>
    <row r="45" spans="1:17" ht="15.75">
      <c r="A45" s="182">
        <f t="shared" si="5"/>
        <v>33</v>
      </c>
      <c r="B45" s="192" t="s">
        <v>62</v>
      </c>
      <c r="C45" s="184" t="s">
        <v>47</v>
      </c>
      <c r="D45" s="247">
        <v>1</v>
      </c>
      <c r="E45" s="246">
        <v>70</v>
      </c>
      <c r="F45" s="359">
        <v>5</v>
      </c>
      <c r="G45" s="187">
        <f t="shared" si="0"/>
        <v>350</v>
      </c>
      <c r="H45" s="188">
        <f t="shared" si="4"/>
        <v>1.25</v>
      </c>
      <c r="I45" s="187">
        <f t="shared" si="1"/>
        <v>87.5</v>
      </c>
      <c r="J45" s="189">
        <f t="shared" si="2"/>
        <v>437.5</v>
      </c>
      <c r="K45" s="190">
        <f t="shared" si="3"/>
        <v>6.25</v>
      </c>
      <c r="M45" s="252"/>
      <c r="N45" s="252"/>
      <c r="P45" s="255"/>
      <c r="Q45" s="255"/>
    </row>
    <row r="46" spans="1:17" ht="15.75">
      <c r="A46" s="182">
        <f t="shared" si="5"/>
        <v>34</v>
      </c>
      <c r="B46" s="192" t="s">
        <v>63</v>
      </c>
      <c r="C46" s="184" t="s">
        <v>52</v>
      </c>
      <c r="D46" s="247">
        <v>1</v>
      </c>
      <c r="E46" s="246">
        <v>55</v>
      </c>
      <c r="F46" s="359">
        <v>0.93877551020408145</v>
      </c>
      <c r="G46" s="187">
        <f t="shared" si="0"/>
        <v>51.632653061224481</v>
      </c>
      <c r="H46" s="188">
        <f t="shared" si="4"/>
        <v>0.23469387755102036</v>
      </c>
      <c r="I46" s="187">
        <f t="shared" si="1"/>
        <v>12.90816326530612</v>
      </c>
      <c r="J46" s="189">
        <f t="shared" si="2"/>
        <v>64.540816326530603</v>
      </c>
      <c r="K46" s="190">
        <f t="shared" si="3"/>
        <v>1.1734693877551019</v>
      </c>
      <c r="M46" s="252"/>
      <c r="N46" s="252"/>
      <c r="P46" s="255"/>
      <c r="Q46" s="255"/>
    </row>
    <row r="47" spans="1:17" ht="15.75">
      <c r="A47" s="182">
        <f t="shared" si="5"/>
        <v>35</v>
      </c>
      <c r="B47" s="192" t="s">
        <v>64</v>
      </c>
      <c r="C47" s="184" t="s">
        <v>52</v>
      </c>
      <c r="D47" s="247">
        <v>1</v>
      </c>
      <c r="E47" s="246">
        <v>100</v>
      </c>
      <c r="F47" s="359">
        <v>1.1020408163265305</v>
      </c>
      <c r="G47" s="187">
        <f t="shared" si="0"/>
        <v>110.20408163265304</v>
      </c>
      <c r="H47" s="188">
        <f t="shared" si="4"/>
        <v>0.27551020408163263</v>
      </c>
      <c r="I47" s="187">
        <f t="shared" si="1"/>
        <v>27.551020408163261</v>
      </c>
      <c r="J47" s="189">
        <f t="shared" si="2"/>
        <v>137.7551020408163</v>
      </c>
      <c r="K47" s="190">
        <f t="shared" si="3"/>
        <v>1.3775510204081629</v>
      </c>
      <c r="M47" s="252"/>
      <c r="N47" s="252"/>
      <c r="P47" s="255"/>
      <c r="Q47" s="255"/>
    </row>
    <row r="48" spans="1:17" ht="15.75">
      <c r="A48" s="182">
        <f t="shared" si="5"/>
        <v>36</v>
      </c>
      <c r="B48" s="192" t="s">
        <v>65</v>
      </c>
      <c r="C48" s="184" t="s">
        <v>52</v>
      </c>
      <c r="D48" s="247">
        <v>1</v>
      </c>
      <c r="E48" s="246">
        <v>1500</v>
      </c>
      <c r="F48" s="359">
        <v>1.0612244897959184</v>
      </c>
      <c r="G48" s="187">
        <f t="shared" si="0"/>
        <v>1591.8367346938776</v>
      </c>
      <c r="H48" s="188">
        <f t="shared" si="4"/>
        <v>0.26530612244897961</v>
      </c>
      <c r="I48" s="187">
        <f t="shared" si="1"/>
        <v>397.9591836734694</v>
      </c>
      <c r="J48" s="189">
        <f t="shared" si="2"/>
        <v>1989.795918367347</v>
      </c>
      <c r="K48" s="190">
        <f t="shared" si="3"/>
        <v>1.3265306122448981</v>
      </c>
      <c r="M48" s="252"/>
      <c r="N48" s="252"/>
      <c r="P48" s="255"/>
      <c r="Q48" s="255"/>
    </row>
    <row r="49" spans="1:17" ht="26.25">
      <c r="A49" s="182">
        <f t="shared" si="5"/>
        <v>37</v>
      </c>
      <c r="B49" s="192" t="s">
        <v>66</v>
      </c>
      <c r="C49" s="184" t="s">
        <v>52</v>
      </c>
      <c r="D49" s="247">
        <v>1</v>
      </c>
      <c r="E49" s="246">
        <v>7</v>
      </c>
      <c r="F49" s="359">
        <v>16.326530612244898</v>
      </c>
      <c r="G49" s="187">
        <f t="shared" si="0"/>
        <v>114.28571428571429</v>
      </c>
      <c r="H49" s="188">
        <f t="shared" si="4"/>
        <v>4.0816326530612246</v>
      </c>
      <c r="I49" s="187">
        <f t="shared" si="1"/>
        <v>28.571428571428573</v>
      </c>
      <c r="J49" s="189">
        <f t="shared" si="2"/>
        <v>142.85714285714286</v>
      </c>
      <c r="K49" s="190">
        <f t="shared" si="3"/>
        <v>20.408163265306122</v>
      </c>
      <c r="M49" s="252"/>
      <c r="N49" s="252"/>
      <c r="P49" s="255"/>
      <c r="Q49" s="255"/>
    </row>
    <row r="50" spans="1:17" ht="26.25">
      <c r="A50" s="182">
        <f t="shared" si="5"/>
        <v>38</v>
      </c>
      <c r="B50" s="192" t="s">
        <v>67</v>
      </c>
      <c r="C50" s="184" t="s">
        <v>52</v>
      </c>
      <c r="D50" s="247">
        <v>1</v>
      </c>
      <c r="E50" s="246">
        <v>6</v>
      </c>
      <c r="F50" s="359">
        <v>61.224489795918366</v>
      </c>
      <c r="G50" s="187">
        <f t="shared" si="0"/>
        <v>367.34693877551018</v>
      </c>
      <c r="H50" s="188">
        <f t="shared" si="4"/>
        <v>15.306122448979592</v>
      </c>
      <c r="I50" s="187">
        <f t="shared" si="1"/>
        <v>91.836734693877546</v>
      </c>
      <c r="J50" s="189">
        <f t="shared" si="2"/>
        <v>459.18367346938771</v>
      </c>
      <c r="K50" s="190">
        <f t="shared" si="3"/>
        <v>76.530612244897952</v>
      </c>
      <c r="M50" s="252"/>
      <c r="N50" s="252"/>
      <c r="P50" s="255"/>
      <c r="Q50" s="255"/>
    </row>
    <row r="51" spans="1:17" ht="15.75">
      <c r="A51" s="182">
        <f t="shared" si="5"/>
        <v>39</v>
      </c>
      <c r="B51" s="192" t="s">
        <v>68</v>
      </c>
      <c r="C51" s="184" t="s">
        <v>52</v>
      </c>
      <c r="D51" s="247">
        <v>1</v>
      </c>
      <c r="E51" s="246">
        <v>30</v>
      </c>
      <c r="F51" s="359">
        <v>75.510204081632651</v>
      </c>
      <c r="G51" s="187">
        <f t="shared" si="0"/>
        <v>2265.3061224489793</v>
      </c>
      <c r="H51" s="188">
        <f t="shared" si="4"/>
        <v>18.877551020408163</v>
      </c>
      <c r="I51" s="187">
        <f t="shared" si="1"/>
        <v>566.32653061224482</v>
      </c>
      <c r="J51" s="189">
        <f t="shared" si="2"/>
        <v>2831.6326530612241</v>
      </c>
      <c r="K51" s="190">
        <f t="shared" si="3"/>
        <v>94.387755102040799</v>
      </c>
      <c r="M51" s="252"/>
      <c r="N51" s="252"/>
      <c r="P51" s="255"/>
      <c r="Q51" s="255"/>
    </row>
    <row r="52" spans="1:17" ht="15.75">
      <c r="A52" s="182">
        <f t="shared" si="5"/>
        <v>40</v>
      </c>
      <c r="B52" s="192" t="s">
        <v>69</v>
      </c>
      <c r="C52" s="184" t="s">
        <v>52</v>
      </c>
      <c r="D52" s="247">
        <v>1</v>
      </c>
      <c r="E52" s="246">
        <v>330</v>
      </c>
      <c r="F52" s="359">
        <v>24.489795918367346</v>
      </c>
      <c r="G52" s="187">
        <f t="shared" ref="G52:G65" si="6">F52*E52</f>
        <v>8081.6326530612241</v>
      </c>
      <c r="H52" s="188">
        <f t="shared" si="4"/>
        <v>6.1224489795918364</v>
      </c>
      <c r="I52" s="187">
        <f t="shared" si="1"/>
        <v>2020.408163265306</v>
      </c>
      <c r="J52" s="189">
        <f t="shared" si="2"/>
        <v>10102.040816326531</v>
      </c>
      <c r="K52" s="190">
        <f t="shared" si="3"/>
        <v>30.612244897959187</v>
      </c>
      <c r="M52" s="252"/>
      <c r="N52" s="252"/>
      <c r="P52" s="255"/>
      <c r="Q52" s="255"/>
    </row>
    <row r="53" spans="1:17" ht="29.25" customHeight="1">
      <c r="A53" s="182">
        <f t="shared" si="5"/>
        <v>41</v>
      </c>
      <c r="B53" s="192" t="s">
        <v>70</v>
      </c>
      <c r="C53" s="184" t="s">
        <v>52</v>
      </c>
      <c r="D53" s="247">
        <v>1</v>
      </c>
      <c r="E53" s="246">
        <v>40</v>
      </c>
      <c r="F53" s="359">
        <v>32.653061224489797</v>
      </c>
      <c r="G53" s="187">
        <f t="shared" si="6"/>
        <v>1306.1224489795918</v>
      </c>
      <c r="H53" s="188">
        <f t="shared" si="4"/>
        <v>8.1632653061224492</v>
      </c>
      <c r="I53" s="187">
        <f t="shared" si="1"/>
        <v>326.53061224489795</v>
      </c>
      <c r="J53" s="189">
        <f t="shared" si="2"/>
        <v>1632.6530612244896</v>
      </c>
      <c r="K53" s="190">
        <f t="shared" si="3"/>
        <v>40.816326530612244</v>
      </c>
      <c r="M53" s="252"/>
      <c r="N53" s="252"/>
      <c r="P53" s="255"/>
      <c r="Q53" s="255"/>
    </row>
    <row r="54" spans="1:17" ht="15.75">
      <c r="A54" s="182">
        <f t="shared" si="5"/>
        <v>42</v>
      </c>
      <c r="B54" s="192" t="s">
        <v>71</v>
      </c>
      <c r="C54" s="184" t="s">
        <v>52</v>
      </c>
      <c r="D54" s="247">
        <v>1</v>
      </c>
      <c r="E54" s="246">
        <v>275</v>
      </c>
      <c r="F54" s="359">
        <v>24.489795918367346</v>
      </c>
      <c r="G54" s="187">
        <f t="shared" si="6"/>
        <v>6734.6938775510198</v>
      </c>
      <c r="H54" s="188">
        <f t="shared" si="4"/>
        <v>6.1224489795918364</v>
      </c>
      <c r="I54" s="187">
        <f t="shared" si="1"/>
        <v>1683.6734693877549</v>
      </c>
      <c r="J54" s="189">
        <f t="shared" si="2"/>
        <v>8418.3673469387741</v>
      </c>
      <c r="K54" s="190">
        <f t="shared" si="3"/>
        <v>30.612244897959179</v>
      </c>
      <c r="M54" s="252"/>
      <c r="N54" s="252"/>
      <c r="P54" s="255"/>
      <c r="Q54" s="255"/>
    </row>
    <row r="55" spans="1:17" ht="26.25">
      <c r="A55" s="182">
        <f t="shared" si="5"/>
        <v>43</v>
      </c>
      <c r="B55" s="192" t="s">
        <v>72</v>
      </c>
      <c r="C55" s="184" t="s">
        <v>52</v>
      </c>
      <c r="D55" s="247">
        <v>1</v>
      </c>
      <c r="E55" s="246">
        <v>40</v>
      </c>
      <c r="F55" s="359">
        <v>48.979591836734691</v>
      </c>
      <c r="G55" s="187">
        <f t="shared" si="6"/>
        <v>1959.1836734693877</v>
      </c>
      <c r="H55" s="188">
        <f t="shared" si="4"/>
        <v>12.244897959183673</v>
      </c>
      <c r="I55" s="187">
        <f t="shared" si="1"/>
        <v>489.79591836734693</v>
      </c>
      <c r="J55" s="189">
        <f t="shared" si="2"/>
        <v>2448.9795918367345</v>
      </c>
      <c r="K55" s="190">
        <f t="shared" si="3"/>
        <v>61.224489795918359</v>
      </c>
      <c r="M55" s="252"/>
      <c r="N55" s="252"/>
      <c r="P55" s="255"/>
      <c r="Q55" s="255"/>
    </row>
    <row r="56" spans="1:17" ht="15.75">
      <c r="A56" s="182">
        <f t="shared" si="5"/>
        <v>44</v>
      </c>
      <c r="B56" s="192" t="s">
        <v>73</v>
      </c>
      <c r="C56" s="184" t="s">
        <v>52</v>
      </c>
      <c r="D56" s="247">
        <v>1</v>
      </c>
      <c r="E56" s="246">
        <v>255</v>
      </c>
      <c r="F56" s="359">
        <v>18.10612244897959</v>
      </c>
      <c r="G56" s="187">
        <f>F56*E56</f>
        <v>4617.0612244897957</v>
      </c>
      <c r="H56" s="188">
        <f t="shared" si="4"/>
        <v>4.5265306122448976</v>
      </c>
      <c r="I56" s="187">
        <f t="shared" si="1"/>
        <v>1154.2653061224489</v>
      </c>
      <c r="J56" s="189">
        <f t="shared" si="2"/>
        <v>5771.3265306122448</v>
      </c>
      <c r="K56" s="190">
        <f t="shared" si="3"/>
        <v>22.632653061224488</v>
      </c>
      <c r="M56" s="252"/>
      <c r="N56" s="252"/>
      <c r="P56" s="255"/>
      <c r="Q56" s="255"/>
    </row>
    <row r="57" spans="1:17" ht="26.25">
      <c r="A57" s="182">
        <f t="shared" si="5"/>
        <v>45</v>
      </c>
      <c r="B57" s="192" t="s">
        <v>74</v>
      </c>
      <c r="C57" s="184" t="s">
        <v>52</v>
      </c>
      <c r="D57" s="247">
        <v>1</v>
      </c>
      <c r="E57" s="246">
        <v>20</v>
      </c>
      <c r="F57" s="359">
        <v>20.408163265306122</v>
      </c>
      <c r="G57" s="187">
        <f t="shared" si="6"/>
        <v>408.16326530612241</v>
      </c>
      <c r="H57" s="188">
        <f t="shared" si="4"/>
        <v>5.1020408163265305</v>
      </c>
      <c r="I57" s="187">
        <f t="shared" si="1"/>
        <v>102.0408163265306</v>
      </c>
      <c r="J57" s="189">
        <f t="shared" si="2"/>
        <v>510.20408163265301</v>
      </c>
      <c r="K57" s="190">
        <f t="shared" si="3"/>
        <v>25.510204081632651</v>
      </c>
      <c r="M57" s="252"/>
      <c r="N57" s="252"/>
      <c r="P57" s="255"/>
      <c r="Q57" s="255"/>
    </row>
    <row r="58" spans="1:17" ht="26.25">
      <c r="A58" s="182">
        <f t="shared" si="5"/>
        <v>46</v>
      </c>
      <c r="B58" s="192" t="s">
        <v>75</v>
      </c>
      <c r="C58" s="184" t="s">
        <v>52</v>
      </c>
      <c r="D58" s="247">
        <v>1</v>
      </c>
      <c r="E58" s="246">
        <v>30</v>
      </c>
      <c r="F58" s="359">
        <v>20.408163265306122</v>
      </c>
      <c r="G58" s="187">
        <f t="shared" si="6"/>
        <v>612.24489795918362</v>
      </c>
      <c r="H58" s="188">
        <f t="shared" si="4"/>
        <v>5.1020408163265305</v>
      </c>
      <c r="I58" s="187">
        <f t="shared" si="1"/>
        <v>153.0612244897959</v>
      </c>
      <c r="J58" s="189">
        <f t="shared" si="2"/>
        <v>765.30612244897952</v>
      </c>
      <c r="K58" s="190">
        <f t="shared" si="3"/>
        <v>25.510204081632651</v>
      </c>
      <c r="M58" s="252"/>
      <c r="N58" s="252"/>
      <c r="P58" s="255"/>
      <c r="Q58" s="255"/>
    </row>
    <row r="59" spans="1:17" ht="15.75">
      <c r="A59" s="182">
        <f t="shared" si="5"/>
        <v>47</v>
      </c>
      <c r="B59" s="192" t="s">
        <v>76</v>
      </c>
      <c r="C59" s="184" t="s">
        <v>52</v>
      </c>
      <c r="D59" s="247">
        <v>1</v>
      </c>
      <c r="E59" s="246">
        <v>40</v>
      </c>
      <c r="F59" s="359">
        <v>20.408163265306122</v>
      </c>
      <c r="G59" s="187">
        <f t="shared" si="6"/>
        <v>816.32653061224482</v>
      </c>
      <c r="H59" s="188">
        <f t="shared" si="4"/>
        <v>5.1020408163265305</v>
      </c>
      <c r="I59" s="187">
        <f t="shared" si="1"/>
        <v>204.08163265306121</v>
      </c>
      <c r="J59" s="189">
        <f t="shared" si="2"/>
        <v>1020.408163265306</v>
      </c>
      <c r="K59" s="190">
        <f t="shared" si="3"/>
        <v>25.510204081632651</v>
      </c>
      <c r="M59" s="252"/>
      <c r="N59" s="252"/>
      <c r="P59" s="255"/>
      <c r="Q59" s="255"/>
    </row>
    <row r="60" spans="1:17" ht="15.75">
      <c r="A60" s="182">
        <f t="shared" si="5"/>
        <v>48</v>
      </c>
      <c r="B60" s="192" t="s">
        <v>77</v>
      </c>
      <c r="C60" s="184" t="s">
        <v>52</v>
      </c>
      <c r="D60" s="247">
        <v>1</v>
      </c>
      <c r="E60" s="246">
        <v>10</v>
      </c>
      <c r="F60" s="359">
        <v>20.408163265306122</v>
      </c>
      <c r="G60" s="187">
        <f t="shared" si="6"/>
        <v>204.08163265306121</v>
      </c>
      <c r="H60" s="188">
        <f t="shared" si="4"/>
        <v>5.1020408163265305</v>
      </c>
      <c r="I60" s="187">
        <f t="shared" si="1"/>
        <v>51.020408163265301</v>
      </c>
      <c r="J60" s="189">
        <f t="shared" si="2"/>
        <v>255.10204081632651</v>
      </c>
      <c r="K60" s="190">
        <f t="shared" si="3"/>
        <v>25.510204081632651</v>
      </c>
      <c r="M60" s="252"/>
      <c r="N60" s="252"/>
      <c r="P60" s="255"/>
      <c r="Q60" s="255"/>
    </row>
    <row r="61" spans="1:17" ht="15.75">
      <c r="A61" s="182">
        <f t="shared" si="5"/>
        <v>49</v>
      </c>
      <c r="B61" s="192" t="s">
        <v>78</v>
      </c>
      <c r="C61" s="184" t="s">
        <v>52</v>
      </c>
      <c r="D61" s="247">
        <v>1</v>
      </c>
      <c r="E61" s="246">
        <v>185</v>
      </c>
      <c r="F61" s="359">
        <v>20.408163265306122</v>
      </c>
      <c r="G61" s="187">
        <f t="shared" si="6"/>
        <v>3775.5102040816328</v>
      </c>
      <c r="H61" s="188">
        <f t="shared" si="4"/>
        <v>5.1020408163265305</v>
      </c>
      <c r="I61" s="187">
        <f t="shared" si="1"/>
        <v>943.87755102040819</v>
      </c>
      <c r="J61" s="189">
        <f t="shared" si="2"/>
        <v>4719.3877551020414</v>
      </c>
      <c r="K61" s="190">
        <f t="shared" si="3"/>
        <v>25.510204081632658</v>
      </c>
      <c r="M61" s="252"/>
      <c r="N61" s="252"/>
      <c r="P61" s="255"/>
      <c r="Q61" s="255"/>
    </row>
    <row r="62" spans="1:17" ht="26.25">
      <c r="A62" s="182">
        <f t="shared" si="5"/>
        <v>50</v>
      </c>
      <c r="B62" s="192" t="s">
        <v>79</v>
      </c>
      <c r="C62" s="184" t="s">
        <v>52</v>
      </c>
      <c r="D62" s="247">
        <v>1</v>
      </c>
      <c r="E62" s="246">
        <v>25</v>
      </c>
      <c r="F62" s="359">
        <v>30.138775510204081</v>
      </c>
      <c r="G62" s="187">
        <f>F62*E62</f>
        <v>753.46938775510205</v>
      </c>
      <c r="H62" s="188">
        <f t="shared" si="4"/>
        <v>7.5346938775510202</v>
      </c>
      <c r="I62" s="187">
        <f t="shared" si="1"/>
        <v>188.36734693877551</v>
      </c>
      <c r="J62" s="189">
        <f t="shared" si="2"/>
        <v>941.83673469387759</v>
      </c>
      <c r="K62" s="190">
        <f t="shared" si="3"/>
        <v>37.673469387755105</v>
      </c>
      <c r="M62" s="252"/>
      <c r="N62" s="252"/>
      <c r="P62" s="255"/>
      <c r="Q62" s="255"/>
    </row>
    <row r="63" spans="1:17" ht="15.75">
      <c r="A63" s="182">
        <f t="shared" si="5"/>
        <v>51</v>
      </c>
      <c r="B63" s="192" t="s">
        <v>80</v>
      </c>
      <c r="C63" s="184" t="s">
        <v>52</v>
      </c>
      <c r="D63" s="247">
        <v>1</v>
      </c>
      <c r="E63" s="246">
        <v>5</v>
      </c>
      <c r="F63" s="359">
        <v>40.816326530612244</v>
      </c>
      <c r="G63" s="187">
        <f t="shared" si="6"/>
        <v>204.08163265306121</v>
      </c>
      <c r="H63" s="188">
        <f t="shared" si="4"/>
        <v>10.204081632653061</v>
      </c>
      <c r="I63" s="187">
        <f t="shared" si="1"/>
        <v>51.020408163265301</v>
      </c>
      <c r="J63" s="189">
        <f t="shared" si="2"/>
        <v>255.10204081632651</v>
      </c>
      <c r="K63" s="190">
        <f t="shared" si="3"/>
        <v>51.020408163265301</v>
      </c>
      <c r="M63" s="252"/>
      <c r="N63" s="252"/>
      <c r="P63" s="255"/>
      <c r="Q63" s="255"/>
    </row>
    <row r="64" spans="1:17" ht="15.75">
      <c r="A64" s="182">
        <f t="shared" si="5"/>
        <v>52</v>
      </c>
      <c r="B64" s="192" t="s">
        <v>81</v>
      </c>
      <c r="C64" s="184" t="s">
        <v>20</v>
      </c>
      <c r="D64" s="247">
        <v>1</v>
      </c>
      <c r="E64" s="246">
        <v>1800</v>
      </c>
      <c r="F64" s="359">
        <v>0.48979591836734687</v>
      </c>
      <c r="G64" s="187">
        <f>F64*E64</f>
        <v>881.63265306122435</v>
      </c>
      <c r="H64" s="188">
        <f t="shared" si="4"/>
        <v>0.12244897959183672</v>
      </c>
      <c r="I64" s="187">
        <f t="shared" si="1"/>
        <v>220.40816326530609</v>
      </c>
      <c r="J64" s="189">
        <f t="shared" si="2"/>
        <v>1102.0408163265304</v>
      </c>
      <c r="K64" s="190">
        <f t="shared" si="3"/>
        <v>0.61224489795918358</v>
      </c>
      <c r="M64" s="252"/>
      <c r="N64" s="252"/>
      <c r="P64" s="255"/>
      <c r="Q64" s="255"/>
    </row>
    <row r="65" spans="1:17" ht="15.75">
      <c r="A65" s="182">
        <f t="shared" si="5"/>
        <v>53</v>
      </c>
      <c r="B65" s="192" t="s">
        <v>82</v>
      </c>
      <c r="C65" s="184" t="s">
        <v>52</v>
      </c>
      <c r="D65" s="247">
        <v>1</v>
      </c>
      <c r="E65" s="246">
        <v>4</v>
      </c>
      <c r="F65" s="359">
        <v>20.408163265306122</v>
      </c>
      <c r="G65" s="187">
        <f t="shared" si="6"/>
        <v>81.632653061224488</v>
      </c>
      <c r="H65" s="188">
        <f t="shared" si="4"/>
        <v>5.1020408163265305</v>
      </c>
      <c r="I65" s="187">
        <f t="shared" si="1"/>
        <v>20.408163265306122</v>
      </c>
      <c r="J65" s="189">
        <f t="shared" si="2"/>
        <v>102.0408163265306</v>
      </c>
      <c r="K65" s="190">
        <f t="shared" si="3"/>
        <v>25.510204081632651</v>
      </c>
      <c r="M65" s="252"/>
      <c r="N65" s="252"/>
      <c r="P65" s="255"/>
      <c r="Q65" s="255"/>
    </row>
    <row r="66" spans="1:17" s="179" customFormat="1" ht="27.75" customHeight="1">
      <c r="A66" s="180"/>
      <c r="B66" s="193" t="s">
        <v>83</v>
      </c>
      <c r="C66" s="193"/>
      <c r="D66" s="248"/>
      <c r="E66" s="244"/>
      <c r="F66" s="359">
        <v>0</v>
      </c>
      <c r="G66" s="180"/>
      <c r="H66" s="188">
        <f t="shared" si="4"/>
        <v>0</v>
      </c>
      <c r="I66" s="180"/>
      <c r="J66" s="180"/>
      <c r="K66" s="181"/>
      <c r="M66" s="251"/>
      <c r="N66" s="251"/>
      <c r="P66" s="254"/>
      <c r="Q66" s="254"/>
    </row>
    <row r="67" spans="1:17" ht="15.75">
      <c r="A67" s="182">
        <f>A65+1</f>
        <v>54</v>
      </c>
      <c r="B67" s="192" t="s">
        <v>84</v>
      </c>
      <c r="C67" s="184" t="s">
        <v>20</v>
      </c>
      <c r="D67" s="245">
        <v>1</v>
      </c>
      <c r="E67" s="246">
        <v>1</v>
      </c>
      <c r="F67" s="359">
        <v>530.61224489795916</v>
      </c>
      <c r="G67" s="187">
        <f>F67*E67</f>
        <v>530.61224489795916</v>
      </c>
      <c r="H67" s="188">
        <f t="shared" si="4"/>
        <v>132.65306122448979</v>
      </c>
      <c r="I67" s="187">
        <f t="shared" ref="I67:I70" si="7">H67*E67</f>
        <v>132.65306122448979</v>
      </c>
      <c r="J67" s="189">
        <f t="shared" ref="J67:J70" si="8">G67+I67</f>
        <v>663.26530612244892</v>
      </c>
      <c r="K67" s="190">
        <f t="shared" ref="K67:K70" si="9">J67/E67</f>
        <v>663.26530612244892</v>
      </c>
      <c r="M67" s="252"/>
      <c r="N67" s="252"/>
      <c r="P67" s="255"/>
      <c r="Q67" s="255"/>
    </row>
    <row r="68" spans="1:17" ht="15.75">
      <c r="A68" s="182">
        <f>A67+1</f>
        <v>55</v>
      </c>
      <c r="B68" s="192" t="s">
        <v>85</v>
      </c>
      <c r="C68" s="184" t="s">
        <v>20</v>
      </c>
      <c r="D68" s="245">
        <v>1</v>
      </c>
      <c r="E68" s="246">
        <v>1</v>
      </c>
      <c r="F68" s="359">
        <v>3.6734693877551017</v>
      </c>
      <c r="G68" s="187">
        <f>F68*E68</f>
        <v>3.6734693877551017</v>
      </c>
      <c r="H68" s="188">
        <f t="shared" si="4"/>
        <v>0.91836734693877542</v>
      </c>
      <c r="I68" s="187">
        <f t="shared" si="7"/>
        <v>0.91836734693877542</v>
      </c>
      <c r="J68" s="189">
        <f t="shared" si="8"/>
        <v>4.5918367346938771</v>
      </c>
      <c r="K68" s="190">
        <f t="shared" si="9"/>
        <v>4.5918367346938771</v>
      </c>
      <c r="M68" s="252"/>
      <c r="N68" s="252"/>
      <c r="P68" s="255"/>
      <c r="Q68" s="255"/>
    </row>
    <row r="69" spans="1:17" ht="15.75">
      <c r="A69" s="182">
        <f t="shared" ref="A69:A70" si="10">A68+1</f>
        <v>56</v>
      </c>
      <c r="B69" s="192" t="s">
        <v>86</v>
      </c>
      <c r="C69" s="184" t="s">
        <v>20</v>
      </c>
      <c r="D69" s="245">
        <v>1</v>
      </c>
      <c r="E69" s="246">
        <v>5</v>
      </c>
      <c r="F69" s="359">
        <v>122.44897959183673</v>
      </c>
      <c r="G69" s="187">
        <f>F69*E69</f>
        <v>612.24489795918362</v>
      </c>
      <c r="H69" s="188">
        <f t="shared" si="4"/>
        <v>30.612244897959183</v>
      </c>
      <c r="I69" s="187">
        <f t="shared" si="7"/>
        <v>153.0612244897959</v>
      </c>
      <c r="J69" s="189">
        <f t="shared" si="8"/>
        <v>765.30612244897952</v>
      </c>
      <c r="K69" s="190">
        <f t="shared" si="9"/>
        <v>153.0612244897959</v>
      </c>
      <c r="M69" s="252"/>
      <c r="N69" s="252"/>
      <c r="P69" s="255"/>
      <c r="Q69" s="255"/>
    </row>
    <row r="70" spans="1:17" ht="15.75">
      <c r="A70" s="182">
        <f t="shared" si="10"/>
        <v>57</v>
      </c>
      <c r="B70" s="192" t="s">
        <v>87</v>
      </c>
      <c r="C70" s="184" t="s">
        <v>52</v>
      </c>
      <c r="D70" s="245">
        <v>1</v>
      </c>
      <c r="E70" s="246">
        <v>1</v>
      </c>
      <c r="F70" s="359">
        <v>6.1224489795918364</v>
      </c>
      <c r="G70" s="187">
        <f>F70*E70</f>
        <v>6.1224489795918364</v>
      </c>
      <c r="H70" s="188">
        <f t="shared" si="4"/>
        <v>1.5306122448979591</v>
      </c>
      <c r="I70" s="187">
        <f t="shared" si="7"/>
        <v>1.5306122448979591</v>
      </c>
      <c r="J70" s="189">
        <f t="shared" si="8"/>
        <v>7.6530612244897958</v>
      </c>
      <c r="K70" s="190">
        <f t="shared" si="9"/>
        <v>7.6530612244897958</v>
      </c>
      <c r="M70" s="252"/>
      <c r="N70" s="252"/>
      <c r="P70" s="255"/>
      <c r="Q70" s="255"/>
    </row>
    <row r="71" spans="1:17" s="179" customFormat="1" ht="27.75" customHeight="1">
      <c r="A71" s="180"/>
      <c r="B71" s="193" t="s">
        <v>88</v>
      </c>
      <c r="C71" s="193"/>
      <c r="D71" s="248"/>
      <c r="E71" s="244"/>
      <c r="F71" s="359">
        <v>0</v>
      </c>
      <c r="G71" s="180"/>
      <c r="H71" s="188">
        <f t="shared" si="4"/>
        <v>0</v>
      </c>
      <c r="I71" s="180"/>
      <c r="J71" s="180"/>
      <c r="K71" s="181"/>
      <c r="M71" s="251"/>
      <c r="N71" s="251"/>
      <c r="P71" s="254"/>
      <c r="Q71" s="254"/>
    </row>
    <row r="72" spans="1:17" ht="15.75">
      <c r="A72" s="182">
        <f>A70+1</f>
        <v>58</v>
      </c>
      <c r="B72" s="192" t="s">
        <v>89</v>
      </c>
      <c r="C72" s="184" t="s">
        <v>20</v>
      </c>
      <c r="D72" s="245">
        <v>1</v>
      </c>
      <c r="E72" s="246">
        <v>1</v>
      </c>
      <c r="F72" s="359">
        <v>489.79591836734693</v>
      </c>
      <c r="G72" s="187">
        <f>F72*E72</f>
        <v>489.79591836734693</v>
      </c>
      <c r="H72" s="188">
        <f t="shared" si="4"/>
        <v>122.44897959183673</v>
      </c>
      <c r="I72" s="187">
        <f t="shared" ref="I72:I74" si="11">H72*E72</f>
        <v>122.44897959183673</v>
      </c>
      <c r="J72" s="189">
        <f t="shared" ref="J72:J74" si="12">G72+I72</f>
        <v>612.24489795918362</v>
      </c>
      <c r="K72" s="190">
        <f t="shared" ref="K72:K74" si="13">J72/E72</f>
        <v>612.24489795918362</v>
      </c>
      <c r="M72" s="252"/>
      <c r="N72" s="252"/>
      <c r="P72" s="255"/>
      <c r="Q72" s="255"/>
    </row>
    <row r="73" spans="1:17" ht="15.75">
      <c r="A73" s="182">
        <f>A72+1</f>
        <v>59</v>
      </c>
      <c r="B73" s="192" t="s">
        <v>86</v>
      </c>
      <c r="C73" s="184" t="s">
        <v>20</v>
      </c>
      <c r="D73" s="245">
        <v>1</v>
      </c>
      <c r="E73" s="246">
        <v>3</v>
      </c>
      <c r="F73" s="359">
        <v>122.44897959183673</v>
      </c>
      <c r="G73" s="187">
        <f>F73*E73</f>
        <v>367.34693877551018</v>
      </c>
      <c r="H73" s="188">
        <f t="shared" si="4"/>
        <v>30.612244897959183</v>
      </c>
      <c r="I73" s="187">
        <f t="shared" si="11"/>
        <v>91.836734693877546</v>
      </c>
      <c r="J73" s="189">
        <f t="shared" si="12"/>
        <v>459.18367346938771</v>
      </c>
      <c r="K73" s="190">
        <f t="shared" si="13"/>
        <v>153.0612244897959</v>
      </c>
      <c r="M73" s="252"/>
      <c r="N73" s="252"/>
      <c r="P73" s="255"/>
      <c r="Q73" s="255"/>
    </row>
    <row r="74" spans="1:17" ht="15.75">
      <c r="A74" s="182">
        <f t="shared" ref="A74" si="14">A73+1</f>
        <v>60</v>
      </c>
      <c r="B74" s="192" t="s">
        <v>90</v>
      </c>
      <c r="C74" s="184" t="s">
        <v>52</v>
      </c>
      <c r="D74" s="245">
        <v>1</v>
      </c>
      <c r="E74" s="246">
        <v>1</v>
      </c>
      <c r="F74" s="359">
        <v>3.6734693877551017</v>
      </c>
      <c r="G74" s="187">
        <f>F74*E74</f>
        <v>3.6734693877551017</v>
      </c>
      <c r="H74" s="188">
        <f t="shared" si="4"/>
        <v>0.91836734693877542</v>
      </c>
      <c r="I74" s="187">
        <f t="shared" si="11"/>
        <v>0.91836734693877542</v>
      </c>
      <c r="J74" s="189">
        <f t="shared" si="12"/>
        <v>4.5918367346938771</v>
      </c>
      <c r="K74" s="190">
        <f t="shared" si="13"/>
        <v>4.5918367346938771</v>
      </c>
      <c r="M74" s="252"/>
      <c r="N74" s="252"/>
      <c r="P74" s="255"/>
      <c r="Q74" s="255"/>
    </row>
    <row r="75" spans="1:17" s="179" customFormat="1" ht="27.75" customHeight="1">
      <c r="A75" s="180"/>
      <c r="B75" s="193" t="s">
        <v>91</v>
      </c>
      <c r="C75" s="193"/>
      <c r="D75" s="248"/>
      <c r="E75" s="244"/>
      <c r="F75" s="359">
        <v>0</v>
      </c>
      <c r="G75" s="180"/>
      <c r="H75" s="188">
        <f t="shared" si="4"/>
        <v>0</v>
      </c>
      <c r="I75" s="180"/>
      <c r="J75" s="180"/>
      <c r="K75" s="181"/>
      <c r="M75" s="251"/>
      <c r="N75" s="251"/>
      <c r="P75" s="254"/>
      <c r="Q75" s="254"/>
    </row>
    <row r="76" spans="1:17" ht="15.75">
      <c r="A76" s="182">
        <f>A74+1</f>
        <v>61</v>
      </c>
      <c r="B76" s="192" t="s">
        <v>86</v>
      </c>
      <c r="C76" s="184" t="s">
        <v>20</v>
      </c>
      <c r="D76" s="245">
        <v>1</v>
      </c>
      <c r="E76" s="246">
        <v>1</v>
      </c>
      <c r="F76" s="359">
        <v>122.44897959183673</v>
      </c>
      <c r="G76" s="187">
        <f t="shared" ref="G76:G81" si="15">F76*E76</f>
        <v>122.44897959183673</v>
      </c>
      <c r="H76" s="188">
        <f t="shared" si="4"/>
        <v>30.612244897959183</v>
      </c>
      <c r="I76" s="187">
        <f t="shared" ref="I76:I81" si="16">H76*E76</f>
        <v>30.612244897959183</v>
      </c>
      <c r="J76" s="189">
        <f t="shared" ref="J76:J81" si="17">G76+I76</f>
        <v>153.0612244897959</v>
      </c>
      <c r="K76" s="190">
        <f t="shared" ref="K76:K81" si="18">J76/E76</f>
        <v>153.0612244897959</v>
      </c>
      <c r="M76" s="252"/>
      <c r="N76" s="252"/>
      <c r="P76" s="255"/>
      <c r="Q76" s="255"/>
    </row>
    <row r="77" spans="1:17" ht="15.75">
      <c r="A77" s="182">
        <f>A76+1</f>
        <v>62</v>
      </c>
      <c r="B77" s="192" t="s">
        <v>92</v>
      </c>
      <c r="C77" s="184" t="s">
        <v>20</v>
      </c>
      <c r="D77" s="245">
        <v>1</v>
      </c>
      <c r="E77" s="246">
        <v>2</v>
      </c>
      <c r="F77" s="359">
        <v>3.6734693877551017</v>
      </c>
      <c r="G77" s="187">
        <f t="shared" si="15"/>
        <v>7.3469387755102034</v>
      </c>
      <c r="H77" s="188">
        <f t="shared" si="4"/>
        <v>0.91836734693877542</v>
      </c>
      <c r="I77" s="187">
        <f t="shared" si="16"/>
        <v>1.8367346938775508</v>
      </c>
      <c r="J77" s="189">
        <f t="shared" si="17"/>
        <v>9.1836734693877542</v>
      </c>
      <c r="K77" s="190">
        <f t="shared" si="18"/>
        <v>4.5918367346938771</v>
      </c>
      <c r="M77" s="252"/>
      <c r="N77" s="252"/>
      <c r="P77" s="255"/>
      <c r="Q77" s="255"/>
    </row>
    <row r="78" spans="1:17" ht="15.75">
      <c r="A78" s="182">
        <f t="shared" ref="A78:A80" si="19">A77+1</f>
        <v>63</v>
      </c>
      <c r="B78" s="192" t="s">
        <v>93</v>
      </c>
      <c r="C78" s="184" t="s">
        <v>20</v>
      </c>
      <c r="D78" s="245">
        <v>1</v>
      </c>
      <c r="E78" s="246">
        <v>3</v>
      </c>
      <c r="F78" s="359">
        <v>4.0816326530612246</v>
      </c>
      <c r="G78" s="187">
        <f t="shared" si="15"/>
        <v>12.244897959183675</v>
      </c>
      <c r="H78" s="188">
        <f t="shared" ref="H78:H141" si="20">F78*0.25</f>
        <v>1.0204081632653061</v>
      </c>
      <c r="I78" s="187">
        <f t="shared" si="16"/>
        <v>3.0612244897959187</v>
      </c>
      <c r="J78" s="189">
        <f t="shared" si="17"/>
        <v>15.306122448979593</v>
      </c>
      <c r="K78" s="190">
        <f t="shared" si="18"/>
        <v>5.1020408163265314</v>
      </c>
      <c r="M78" s="252"/>
      <c r="N78" s="252"/>
      <c r="P78" s="255"/>
      <c r="Q78" s="255"/>
    </row>
    <row r="79" spans="1:17" ht="15.75">
      <c r="A79" s="182">
        <f>A78+1</f>
        <v>64</v>
      </c>
      <c r="B79" s="192" t="s">
        <v>94</v>
      </c>
      <c r="C79" s="184" t="s">
        <v>20</v>
      </c>
      <c r="D79" s="245">
        <v>1</v>
      </c>
      <c r="E79" s="246">
        <v>1</v>
      </c>
      <c r="F79" s="359">
        <v>4.0816326530612246</v>
      </c>
      <c r="G79" s="187">
        <f t="shared" si="15"/>
        <v>4.0816326530612246</v>
      </c>
      <c r="H79" s="188">
        <f t="shared" si="20"/>
        <v>1.0204081632653061</v>
      </c>
      <c r="I79" s="187">
        <f t="shared" si="16"/>
        <v>1.0204081632653061</v>
      </c>
      <c r="J79" s="189">
        <f t="shared" si="17"/>
        <v>5.1020408163265305</v>
      </c>
      <c r="K79" s="190">
        <f t="shared" si="18"/>
        <v>5.1020408163265305</v>
      </c>
      <c r="M79" s="252"/>
      <c r="N79" s="252"/>
      <c r="P79" s="255"/>
      <c r="Q79" s="255"/>
    </row>
    <row r="80" spans="1:17" ht="15.75">
      <c r="A80" s="182">
        <f t="shared" si="19"/>
        <v>65</v>
      </c>
      <c r="B80" s="192" t="s">
        <v>95</v>
      </c>
      <c r="C80" s="184" t="s">
        <v>20</v>
      </c>
      <c r="D80" s="245">
        <v>1</v>
      </c>
      <c r="E80" s="246">
        <v>3</v>
      </c>
      <c r="F80" s="359">
        <v>10.204081632653061</v>
      </c>
      <c r="G80" s="187">
        <f t="shared" si="15"/>
        <v>30.612244897959183</v>
      </c>
      <c r="H80" s="188">
        <f t="shared" si="20"/>
        <v>2.5510204081632653</v>
      </c>
      <c r="I80" s="187">
        <f t="shared" si="16"/>
        <v>7.6530612244897958</v>
      </c>
      <c r="J80" s="189">
        <f t="shared" si="17"/>
        <v>38.265306122448976</v>
      </c>
      <c r="K80" s="190">
        <f t="shared" si="18"/>
        <v>12.755102040816325</v>
      </c>
      <c r="M80" s="252"/>
      <c r="N80" s="252"/>
      <c r="P80" s="255"/>
      <c r="Q80" s="255"/>
    </row>
    <row r="81" spans="1:17" ht="15.75">
      <c r="A81" s="182">
        <f>A80+1</f>
        <v>66</v>
      </c>
      <c r="B81" s="192" t="s">
        <v>96</v>
      </c>
      <c r="C81" s="184" t="s">
        <v>52</v>
      </c>
      <c r="D81" s="245">
        <v>1</v>
      </c>
      <c r="E81" s="246">
        <v>1</v>
      </c>
      <c r="F81" s="359">
        <v>9.7959183673469372</v>
      </c>
      <c r="G81" s="187">
        <f t="shared" si="15"/>
        <v>9.7959183673469372</v>
      </c>
      <c r="H81" s="188">
        <f t="shared" si="20"/>
        <v>2.4489795918367343</v>
      </c>
      <c r="I81" s="187">
        <f t="shared" si="16"/>
        <v>2.4489795918367343</v>
      </c>
      <c r="J81" s="189">
        <f t="shared" si="17"/>
        <v>12.244897959183671</v>
      </c>
      <c r="K81" s="190">
        <f t="shared" si="18"/>
        <v>12.244897959183671</v>
      </c>
      <c r="M81" s="252"/>
      <c r="N81" s="252"/>
      <c r="P81" s="255"/>
      <c r="Q81" s="255"/>
    </row>
    <row r="82" spans="1:17" s="179" customFormat="1" ht="27.75" customHeight="1">
      <c r="A82" s="180"/>
      <c r="B82" s="193" t="s">
        <v>97</v>
      </c>
      <c r="C82" s="193"/>
      <c r="D82" s="248"/>
      <c r="E82" s="244"/>
      <c r="F82" s="359">
        <v>0</v>
      </c>
      <c r="G82" s="180"/>
      <c r="H82" s="188">
        <f t="shared" si="20"/>
        <v>0</v>
      </c>
      <c r="I82" s="180"/>
      <c r="J82" s="180"/>
      <c r="K82" s="181"/>
      <c r="M82" s="251"/>
      <c r="N82" s="251"/>
      <c r="P82" s="254"/>
      <c r="Q82" s="254"/>
    </row>
    <row r="83" spans="1:17" ht="15.75">
      <c r="A83" s="182">
        <f>A81+1</f>
        <v>67</v>
      </c>
      <c r="B83" s="192" t="s">
        <v>86</v>
      </c>
      <c r="C83" s="184" t="s">
        <v>20</v>
      </c>
      <c r="D83" s="245">
        <v>1</v>
      </c>
      <c r="E83" s="246">
        <v>1</v>
      </c>
      <c r="F83" s="359">
        <v>122.44897959183673</v>
      </c>
      <c r="G83" s="187">
        <f t="shared" ref="G83:G89" si="21">F83*E83</f>
        <v>122.44897959183673</v>
      </c>
      <c r="H83" s="188">
        <f t="shared" si="20"/>
        <v>30.612244897959183</v>
      </c>
      <c r="I83" s="187">
        <f t="shared" ref="I83:I89" si="22">H83*E83</f>
        <v>30.612244897959183</v>
      </c>
      <c r="J83" s="189">
        <f t="shared" ref="J83:J89" si="23">G83+I83</f>
        <v>153.0612244897959</v>
      </c>
      <c r="K83" s="190">
        <f t="shared" ref="K83:K89" si="24">J83/E83</f>
        <v>153.0612244897959</v>
      </c>
      <c r="M83" s="252"/>
      <c r="N83" s="252"/>
      <c r="P83" s="255"/>
      <c r="Q83" s="255"/>
    </row>
    <row r="84" spans="1:17" ht="15.75">
      <c r="A84" s="182">
        <f>A83+1</f>
        <v>68</v>
      </c>
      <c r="B84" s="192" t="s">
        <v>98</v>
      </c>
      <c r="C84" s="184" t="s">
        <v>20</v>
      </c>
      <c r="D84" s="245">
        <v>1</v>
      </c>
      <c r="E84" s="246">
        <v>2</v>
      </c>
      <c r="F84" s="359">
        <v>3.6734693877551017</v>
      </c>
      <c r="G84" s="187">
        <f t="shared" si="21"/>
        <v>7.3469387755102034</v>
      </c>
      <c r="H84" s="188">
        <f t="shared" si="20"/>
        <v>0.91836734693877542</v>
      </c>
      <c r="I84" s="187">
        <f t="shared" si="22"/>
        <v>1.8367346938775508</v>
      </c>
      <c r="J84" s="189">
        <f t="shared" si="23"/>
        <v>9.1836734693877542</v>
      </c>
      <c r="K84" s="190">
        <f t="shared" si="24"/>
        <v>4.5918367346938771</v>
      </c>
      <c r="M84" s="252"/>
      <c r="N84" s="252"/>
      <c r="P84" s="255"/>
      <c r="Q84" s="255"/>
    </row>
    <row r="85" spans="1:17" ht="15.75">
      <c r="A85" s="182">
        <f t="shared" ref="A85:A88" si="25">A84+1</f>
        <v>69</v>
      </c>
      <c r="B85" s="192" t="s">
        <v>99</v>
      </c>
      <c r="C85" s="184" t="s">
        <v>20</v>
      </c>
      <c r="D85" s="245">
        <v>1</v>
      </c>
      <c r="E85" s="246">
        <v>2</v>
      </c>
      <c r="F85" s="359">
        <v>3.6734693877551017</v>
      </c>
      <c r="G85" s="187">
        <f t="shared" si="21"/>
        <v>7.3469387755102034</v>
      </c>
      <c r="H85" s="188">
        <f t="shared" si="20"/>
        <v>0.91836734693877542</v>
      </c>
      <c r="I85" s="187">
        <f t="shared" si="22"/>
        <v>1.8367346938775508</v>
      </c>
      <c r="J85" s="189">
        <f t="shared" si="23"/>
        <v>9.1836734693877542</v>
      </c>
      <c r="K85" s="190">
        <f t="shared" si="24"/>
        <v>4.5918367346938771</v>
      </c>
      <c r="M85" s="252"/>
      <c r="N85" s="252"/>
      <c r="P85" s="255"/>
      <c r="Q85" s="255"/>
    </row>
    <row r="86" spans="1:17" ht="15.75">
      <c r="A86" s="182">
        <f>A85+1</f>
        <v>70</v>
      </c>
      <c r="B86" s="192" t="s">
        <v>94</v>
      </c>
      <c r="C86" s="184" t="s">
        <v>20</v>
      </c>
      <c r="D86" s="245">
        <v>1</v>
      </c>
      <c r="E86" s="246">
        <v>2</v>
      </c>
      <c r="F86" s="359">
        <v>4.0816326530612246</v>
      </c>
      <c r="G86" s="187">
        <f t="shared" si="21"/>
        <v>8.1632653061224492</v>
      </c>
      <c r="H86" s="188">
        <f t="shared" si="20"/>
        <v>1.0204081632653061</v>
      </c>
      <c r="I86" s="187">
        <f t="shared" si="22"/>
        <v>2.0408163265306123</v>
      </c>
      <c r="J86" s="189">
        <f t="shared" si="23"/>
        <v>10.204081632653061</v>
      </c>
      <c r="K86" s="190">
        <f t="shared" si="24"/>
        <v>5.1020408163265305</v>
      </c>
      <c r="M86" s="252"/>
      <c r="N86" s="252"/>
      <c r="P86" s="255"/>
      <c r="Q86" s="255"/>
    </row>
    <row r="87" spans="1:17" ht="15.75">
      <c r="A87" s="182">
        <f t="shared" si="25"/>
        <v>71</v>
      </c>
      <c r="B87" s="192" t="s">
        <v>95</v>
      </c>
      <c r="C87" s="184" t="s">
        <v>20</v>
      </c>
      <c r="D87" s="245">
        <v>1</v>
      </c>
      <c r="E87" s="246">
        <v>1</v>
      </c>
      <c r="F87" s="359">
        <v>10.204081632653061</v>
      </c>
      <c r="G87" s="187">
        <f t="shared" si="21"/>
        <v>10.204081632653061</v>
      </c>
      <c r="H87" s="188">
        <f t="shared" si="20"/>
        <v>2.5510204081632653</v>
      </c>
      <c r="I87" s="187">
        <f t="shared" si="22"/>
        <v>2.5510204081632653</v>
      </c>
      <c r="J87" s="189">
        <f t="shared" si="23"/>
        <v>12.755102040816325</v>
      </c>
      <c r="K87" s="190">
        <f t="shared" si="24"/>
        <v>12.755102040816325</v>
      </c>
      <c r="M87" s="252"/>
      <c r="N87" s="252"/>
      <c r="P87" s="255"/>
      <c r="Q87" s="255"/>
    </row>
    <row r="88" spans="1:17" ht="15.75">
      <c r="A88" s="182">
        <f t="shared" si="25"/>
        <v>72</v>
      </c>
      <c r="B88" s="192" t="s">
        <v>100</v>
      </c>
      <c r="C88" s="184" t="s">
        <v>20</v>
      </c>
      <c r="D88" s="245">
        <v>1</v>
      </c>
      <c r="E88" s="246">
        <v>1</v>
      </c>
      <c r="F88" s="359">
        <v>48.979591836734691</v>
      </c>
      <c r="G88" s="187">
        <f t="shared" si="21"/>
        <v>48.979591836734691</v>
      </c>
      <c r="H88" s="188">
        <f t="shared" si="20"/>
        <v>12.244897959183673</v>
      </c>
      <c r="I88" s="187">
        <f t="shared" si="22"/>
        <v>12.244897959183673</v>
      </c>
      <c r="J88" s="189">
        <f t="shared" si="23"/>
        <v>61.224489795918366</v>
      </c>
      <c r="K88" s="190">
        <f t="shared" si="24"/>
        <v>61.224489795918366</v>
      </c>
      <c r="M88" s="252"/>
      <c r="N88" s="252"/>
      <c r="P88" s="255"/>
      <c r="Q88" s="255"/>
    </row>
    <row r="89" spans="1:17" ht="15.75">
      <c r="A89" s="182">
        <f>A88+1</f>
        <v>73</v>
      </c>
      <c r="B89" s="192" t="s">
        <v>101</v>
      </c>
      <c r="C89" s="184" t="s">
        <v>52</v>
      </c>
      <c r="D89" s="245">
        <v>1</v>
      </c>
      <c r="E89" s="246">
        <v>1</v>
      </c>
      <c r="F89" s="359">
        <v>6.9387755102040813</v>
      </c>
      <c r="G89" s="187">
        <f t="shared" si="21"/>
        <v>6.9387755102040813</v>
      </c>
      <c r="H89" s="188">
        <f t="shared" si="20"/>
        <v>1.7346938775510203</v>
      </c>
      <c r="I89" s="187">
        <f t="shared" si="22"/>
        <v>1.7346938775510203</v>
      </c>
      <c r="J89" s="189">
        <f t="shared" si="23"/>
        <v>8.6734693877551017</v>
      </c>
      <c r="K89" s="190">
        <f t="shared" si="24"/>
        <v>8.6734693877551017</v>
      </c>
      <c r="M89" s="252"/>
      <c r="N89" s="252"/>
      <c r="P89" s="255"/>
      <c r="Q89" s="255"/>
    </row>
    <row r="90" spans="1:17" s="179" customFormat="1" ht="27.75" customHeight="1">
      <c r="A90" s="180"/>
      <c r="B90" s="193" t="s">
        <v>102</v>
      </c>
      <c r="C90" s="193"/>
      <c r="D90" s="248"/>
      <c r="E90" s="244"/>
      <c r="F90" s="359">
        <v>0</v>
      </c>
      <c r="G90" s="180"/>
      <c r="H90" s="188">
        <f t="shared" si="20"/>
        <v>0</v>
      </c>
      <c r="I90" s="180"/>
      <c r="J90" s="180"/>
      <c r="K90" s="181"/>
      <c r="M90" s="251"/>
      <c r="N90" s="251"/>
      <c r="P90" s="254"/>
      <c r="Q90" s="254"/>
    </row>
    <row r="91" spans="1:17" ht="15.75">
      <c r="A91" s="182">
        <f>A89+1</f>
        <v>74</v>
      </c>
      <c r="B91" s="192" t="s">
        <v>86</v>
      </c>
      <c r="C91" s="184" t="s">
        <v>20</v>
      </c>
      <c r="D91" s="245">
        <v>1</v>
      </c>
      <c r="E91" s="246">
        <v>1</v>
      </c>
      <c r="F91" s="359">
        <v>122.44897959183673</v>
      </c>
      <c r="G91" s="187">
        <f t="shared" ref="G91:G98" si="26">F91*E91</f>
        <v>122.44897959183673</v>
      </c>
      <c r="H91" s="188">
        <f t="shared" si="20"/>
        <v>30.612244897959183</v>
      </c>
      <c r="I91" s="187">
        <f t="shared" ref="I91:I98" si="27">H91*E91</f>
        <v>30.612244897959183</v>
      </c>
      <c r="J91" s="189">
        <f t="shared" ref="J91:J98" si="28">G91+I91</f>
        <v>153.0612244897959</v>
      </c>
      <c r="K91" s="190">
        <f t="shared" ref="K91:K98" si="29">J91/E91</f>
        <v>153.0612244897959</v>
      </c>
      <c r="M91" s="252"/>
      <c r="N91" s="252"/>
      <c r="P91" s="255"/>
      <c r="Q91" s="255"/>
    </row>
    <row r="92" spans="1:17" ht="15.75">
      <c r="A92" s="182">
        <f>A91+1</f>
        <v>75</v>
      </c>
      <c r="B92" s="192" t="s">
        <v>85</v>
      </c>
      <c r="C92" s="184" t="s">
        <v>20</v>
      </c>
      <c r="D92" s="245">
        <v>1</v>
      </c>
      <c r="E92" s="246">
        <v>1</v>
      </c>
      <c r="F92" s="359">
        <v>3.6734693877551017</v>
      </c>
      <c r="G92" s="187">
        <f t="shared" si="26"/>
        <v>3.6734693877551017</v>
      </c>
      <c r="H92" s="188">
        <f t="shared" si="20"/>
        <v>0.91836734693877542</v>
      </c>
      <c r="I92" s="187">
        <f t="shared" si="27"/>
        <v>0.91836734693877542</v>
      </c>
      <c r="J92" s="189">
        <f t="shared" si="28"/>
        <v>4.5918367346938771</v>
      </c>
      <c r="K92" s="190">
        <f t="shared" si="29"/>
        <v>4.5918367346938771</v>
      </c>
      <c r="M92" s="252"/>
      <c r="N92" s="252"/>
      <c r="P92" s="255"/>
      <c r="Q92" s="255"/>
    </row>
    <row r="93" spans="1:17" ht="15.75">
      <c r="A93" s="182">
        <f t="shared" ref="A93:A97" si="30">A92+1</f>
        <v>76</v>
      </c>
      <c r="B93" s="192" t="s">
        <v>98</v>
      </c>
      <c r="C93" s="184" t="s">
        <v>20</v>
      </c>
      <c r="D93" s="245">
        <v>1</v>
      </c>
      <c r="E93" s="246">
        <v>1</v>
      </c>
      <c r="F93" s="359">
        <v>3.6734693877551017</v>
      </c>
      <c r="G93" s="187">
        <f t="shared" si="26"/>
        <v>3.6734693877551017</v>
      </c>
      <c r="H93" s="188">
        <f t="shared" si="20"/>
        <v>0.91836734693877542</v>
      </c>
      <c r="I93" s="187">
        <f t="shared" si="27"/>
        <v>0.91836734693877542</v>
      </c>
      <c r="J93" s="189">
        <f t="shared" si="28"/>
        <v>4.5918367346938771</v>
      </c>
      <c r="K93" s="190">
        <f t="shared" si="29"/>
        <v>4.5918367346938771</v>
      </c>
      <c r="M93" s="252"/>
      <c r="N93" s="252"/>
      <c r="P93" s="255"/>
      <c r="Q93" s="255"/>
    </row>
    <row r="94" spans="1:17" ht="15.75">
      <c r="A94" s="182">
        <f>A93+1</f>
        <v>77</v>
      </c>
      <c r="B94" s="192" t="s">
        <v>93</v>
      </c>
      <c r="C94" s="184" t="s">
        <v>20</v>
      </c>
      <c r="D94" s="245">
        <v>1</v>
      </c>
      <c r="E94" s="246">
        <v>1</v>
      </c>
      <c r="F94" s="359">
        <v>4.0816326530612246</v>
      </c>
      <c r="G94" s="187">
        <f t="shared" si="26"/>
        <v>4.0816326530612246</v>
      </c>
      <c r="H94" s="188">
        <f t="shared" si="20"/>
        <v>1.0204081632653061</v>
      </c>
      <c r="I94" s="187">
        <f t="shared" si="27"/>
        <v>1.0204081632653061</v>
      </c>
      <c r="J94" s="189">
        <f t="shared" si="28"/>
        <v>5.1020408163265305</v>
      </c>
      <c r="K94" s="190">
        <f t="shared" si="29"/>
        <v>5.1020408163265305</v>
      </c>
      <c r="M94" s="252"/>
      <c r="N94" s="252"/>
      <c r="P94" s="255"/>
      <c r="Q94" s="255"/>
    </row>
    <row r="95" spans="1:17" ht="15.75">
      <c r="A95" s="182">
        <f t="shared" si="30"/>
        <v>78</v>
      </c>
      <c r="B95" s="192" t="s">
        <v>103</v>
      </c>
      <c r="C95" s="184" t="s">
        <v>20</v>
      </c>
      <c r="D95" s="245">
        <v>1</v>
      </c>
      <c r="E95" s="246">
        <v>1</v>
      </c>
      <c r="F95" s="359">
        <v>20.408163265306122</v>
      </c>
      <c r="G95" s="187">
        <f t="shared" si="26"/>
        <v>20.408163265306122</v>
      </c>
      <c r="H95" s="188">
        <f t="shared" si="20"/>
        <v>5.1020408163265305</v>
      </c>
      <c r="I95" s="187">
        <f t="shared" si="27"/>
        <v>5.1020408163265305</v>
      </c>
      <c r="J95" s="189">
        <f t="shared" si="28"/>
        <v>25.510204081632651</v>
      </c>
      <c r="K95" s="190">
        <f t="shared" si="29"/>
        <v>25.510204081632651</v>
      </c>
      <c r="M95" s="252"/>
      <c r="N95" s="252"/>
      <c r="P95" s="255"/>
      <c r="Q95" s="255"/>
    </row>
    <row r="96" spans="1:17" ht="15.75">
      <c r="A96" s="182">
        <f t="shared" si="30"/>
        <v>79</v>
      </c>
      <c r="B96" s="192" t="s">
        <v>104</v>
      </c>
      <c r="C96" s="184" t="s">
        <v>20</v>
      </c>
      <c r="D96" s="245">
        <v>1</v>
      </c>
      <c r="E96" s="246">
        <v>1</v>
      </c>
      <c r="F96" s="359">
        <v>36.734693877551017</v>
      </c>
      <c r="G96" s="187">
        <f t="shared" si="26"/>
        <v>36.734693877551017</v>
      </c>
      <c r="H96" s="188">
        <f t="shared" si="20"/>
        <v>9.1836734693877542</v>
      </c>
      <c r="I96" s="187">
        <f t="shared" si="27"/>
        <v>9.1836734693877542</v>
      </c>
      <c r="J96" s="189">
        <f t="shared" si="28"/>
        <v>45.918367346938773</v>
      </c>
      <c r="K96" s="190">
        <f t="shared" si="29"/>
        <v>45.918367346938773</v>
      </c>
      <c r="M96" s="252"/>
      <c r="N96" s="252"/>
      <c r="P96" s="255"/>
      <c r="Q96" s="255"/>
    </row>
    <row r="97" spans="1:17" ht="15.75">
      <c r="A97" s="182">
        <f t="shared" si="30"/>
        <v>80</v>
      </c>
      <c r="B97" s="192" t="s">
        <v>105</v>
      </c>
      <c r="C97" s="184" t="s">
        <v>20</v>
      </c>
      <c r="D97" s="245">
        <v>1</v>
      </c>
      <c r="E97" s="246">
        <v>1</v>
      </c>
      <c r="F97" s="359">
        <v>48.979591836734691</v>
      </c>
      <c r="G97" s="187">
        <f t="shared" si="26"/>
        <v>48.979591836734691</v>
      </c>
      <c r="H97" s="188">
        <f t="shared" si="20"/>
        <v>12.244897959183673</v>
      </c>
      <c r="I97" s="187">
        <f t="shared" si="27"/>
        <v>12.244897959183673</v>
      </c>
      <c r="J97" s="189">
        <f t="shared" si="28"/>
        <v>61.224489795918366</v>
      </c>
      <c r="K97" s="190">
        <f t="shared" si="29"/>
        <v>61.224489795918366</v>
      </c>
      <c r="M97" s="252"/>
      <c r="N97" s="252"/>
      <c r="P97" s="255"/>
      <c r="Q97" s="255"/>
    </row>
    <row r="98" spans="1:17" ht="15.75">
      <c r="A98" s="182">
        <f>A97+1</f>
        <v>81</v>
      </c>
      <c r="B98" s="192" t="s">
        <v>87</v>
      </c>
      <c r="C98" s="184" t="s">
        <v>52</v>
      </c>
      <c r="D98" s="245">
        <v>1</v>
      </c>
      <c r="E98" s="246">
        <v>1</v>
      </c>
      <c r="F98" s="359">
        <v>6.5306122448979584</v>
      </c>
      <c r="G98" s="187">
        <f t="shared" si="26"/>
        <v>6.5306122448979584</v>
      </c>
      <c r="H98" s="188">
        <f t="shared" si="20"/>
        <v>1.6326530612244896</v>
      </c>
      <c r="I98" s="187">
        <f t="shared" si="27"/>
        <v>1.6326530612244896</v>
      </c>
      <c r="J98" s="189">
        <f t="shared" si="28"/>
        <v>8.1632653061224474</v>
      </c>
      <c r="K98" s="190">
        <f t="shared" si="29"/>
        <v>8.1632653061224474</v>
      </c>
      <c r="M98" s="252"/>
      <c r="N98" s="252"/>
      <c r="P98" s="255"/>
      <c r="Q98" s="255"/>
    </row>
    <row r="99" spans="1:17" s="179" customFormat="1" ht="27.75" customHeight="1">
      <c r="A99" s="180"/>
      <c r="B99" s="193" t="s">
        <v>106</v>
      </c>
      <c r="C99" s="193"/>
      <c r="D99" s="248"/>
      <c r="E99" s="244"/>
      <c r="F99" s="359">
        <v>0</v>
      </c>
      <c r="G99" s="180"/>
      <c r="H99" s="188">
        <f t="shared" si="20"/>
        <v>0</v>
      </c>
      <c r="I99" s="180"/>
      <c r="J99" s="180"/>
      <c r="K99" s="181"/>
      <c r="M99" s="251"/>
      <c r="N99" s="251"/>
      <c r="P99" s="254"/>
      <c r="Q99" s="254"/>
    </row>
    <row r="100" spans="1:17" ht="15.75">
      <c r="A100" s="182">
        <f>A98+1</f>
        <v>82</v>
      </c>
      <c r="B100" s="192" t="s">
        <v>107</v>
      </c>
      <c r="C100" s="184" t="s">
        <v>20</v>
      </c>
      <c r="D100" s="245">
        <v>1</v>
      </c>
      <c r="E100" s="246">
        <v>1</v>
      </c>
      <c r="F100" s="359">
        <v>3.6734693877551017</v>
      </c>
      <c r="G100" s="187">
        <f>F100*E100</f>
        <v>3.6734693877551017</v>
      </c>
      <c r="H100" s="188">
        <f t="shared" si="20"/>
        <v>0.91836734693877542</v>
      </c>
      <c r="I100" s="187">
        <f t="shared" ref="I100:I102" si="31">H100*E100</f>
        <v>0.91836734693877542</v>
      </c>
      <c r="J100" s="189">
        <f t="shared" ref="J100:J102" si="32">G100+I100</f>
        <v>4.5918367346938771</v>
      </c>
      <c r="K100" s="190">
        <f t="shared" ref="K100:K102" si="33">J100/E100</f>
        <v>4.5918367346938771</v>
      </c>
      <c r="M100" s="252"/>
      <c r="N100" s="252"/>
      <c r="P100" s="255"/>
      <c r="Q100" s="255"/>
    </row>
    <row r="101" spans="1:17" ht="15.75">
      <c r="A101" s="182">
        <f>A100+1</f>
        <v>83</v>
      </c>
      <c r="B101" s="192" t="s">
        <v>108</v>
      </c>
      <c r="C101" s="184" t="s">
        <v>20</v>
      </c>
      <c r="D101" s="245">
        <v>1</v>
      </c>
      <c r="E101" s="246">
        <v>9</v>
      </c>
      <c r="F101" s="359">
        <v>1.2244897959183672</v>
      </c>
      <c r="G101" s="187">
        <f>F101*E101</f>
        <v>11.020408163265305</v>
      </c>
      <c r="H101" s="188">
        <f t="shared" si="20"/>
        <v>0.30612244897959179</v>
      </c>
      <c r="I101" s="187">
        <f t="shared" si="31"/>
        <v>2.7551020408163263</v>
      </c>
      <c r="J101" s="189">
        <f t="shared" si="32"/>
        <v>13.77551020408163</v>
      </c>
      <c r="K101" s="190">
        <f t="shared" si="33"/>
        <v>1.5306122448979589</v>
      </c>
      <c r="M101" s="252"/>
      <c r="N101" s="252"/>
      <c r="P101" s="255"/>
      <c r="Q101" s="255"/>
    </row>
    <row r="102" spans="1:17" ht="15.75">
      <c r="A102" s="182">
        <f>A101+1</f>
        <v>84</v>
      </c>
      <c r="B102" s="192" t="s">
        <v>96</v>
      </c>
      <c r="C102" s="184" t="s">
        <v>52</v>
      </c>
      <c r="D102" s="245">
        <v>1</v>
      </c>
      <c r="E102" s="246">
        <v>1</v>
      </c>
      <c r="F102" s="359">
        <v>9.7959183673469372</v>
      </c>
      <c r="G102" s="187">
        <f>F102*E102</f>
        <v>9.7959183673469372</v>
      </c>
      <c r="H102" s="188">
        <f t="shared" si="20"/>
        <v>2.4489795918367343</v>
      </c>
      <c r="I102" s="187">
        <f t="shared" si="31"/>
        <v>2.4489795918367343</v>
      </c>
      <c r="J102" s="189">
        <f t="shared" si="32"/>
        <v>12.244897959183671</v>
      </c>
      <c r="K102" s="190">
        <f t="shared" si="33"/>
        <v>12.244897959183671</v>
      </c>
      <c r="M102" s="252"/>
      <c r="N102" s="252"/>
      <c r="P102" s="255"/>
      <c r="Q102" s="255"/>
    </row>
    <row r="103" spans="1:17" s="179" customFormat="1" ht="27.75" customHeight="1">
      <c r="A103" s="180"/>
      <c r="B103" s="193" t="s">
        <v>109</v>
      </c>
      <c r="C103" s="193"/>
      <c r="D103" s="248"/>
      <c r="E103" s="244"/>
      <c r="F103" s="359">
        <v>0</v>
      </c>
      <c r="G103" s="180"/>
      <c r="H103" s="188">
        <f t="shared" si="20"/>
        <v>0</v>
      </c>
      <c r="I103" s="180"/>
      <c r="J103" s="180"/>
      <c r="K103" s="181"/>
      <c r="M103" s="251"/>
      <c r="N103" s="251"/>
      <c r="P103" s="254"/>
      <c r="Q103" s="254"/>
    </row>
    <row r="104" spans="1:17" ht="15.75">
      <c r="A104" s="182">
        <f>A102+1</f>
        <v>85</v>
      </c>
      <c r="B104" s="192" t="s">
        <v>107</v>
      </c>
      <c r="C104" s="184" t="s">
        <v>20</v>
      </c>
      <c r="D104" s="245">
        <v>1</v>
      </c>
      <c r="E104" s="246">
        <v>1</v>
      </c>
      <c r="F104" s="359">
        <v>3.6734693877551017</v>
      </c>
      <c r="G104" s="187">
        <f>F104*E104</f>
        <v>3.6734693877551017</v>
      </c>
      <c r="H104" s="188">
        <f t="shared" si="20"/>
        <v>0.91836734693877542</v>
      </c>
      <c r="I104" s="187">
        <f t="shared" ref="I104:I106" si="34">H104*E104</f>
        <v>0.91836734693877542</v>
      </c>
      <c r="J104" s="189">
        <f t="shared" ref="J104:J106" si="35">G104+I104</f>
        <v>4.5918367346938771</v>
      </c>
      <c r="K104" s="190">
        <f t="shared" ref="K104:K106" si="36">J104/E104</f>
        <v>4.5918367346938771</v>
      </c>
      <c r="M104" s="252"/>
      <c r="N104" s="252"/>
      <c r="P104" s="255"/>
      <c r="Q104" s="255"/>
    </row>
    <row r="105" spans="1:17" ht="15.75">
      <c r="A105" s="182">
        <f>A104+1</f>
        <v>86</v>
      </c>
      <c r="B105" s="192" t="s">
        <v>108</v>
      </c>
      <c r="C105" s="184" t="s">
        <v>20</v>
      </c>
      <c r="D105" s="245">
        <v>1</v>
      </c>
      <c r="E105" s="246">
        <v>9</v>
      </c>
      <c r="F105" s="359">
        <v>1.2244897959183672</v>
      </c>
      <c r="G105" s="187">
        <f>F105*E105</f>
        <v>11.020408163265305</v>
      </c>
      <c r="H105" s="188">
        <f t="shared" si="20"/>
        <v>0.30612244897959179</v>
      </c>
      <c r="I105" s="187">
        <f t="shared" si="34"/>
        <v>2.7551020408163263</v>
      </c>
      <c r="J105" s="189">
        <f t="shared" si="35"/>
        <v>13.77551020408163</v>
      </c>
      <c r="K105" s="190">
        <f t="shared" si="36"/>
        <v>1.5306122448979589</v>
      </c>
      <c r="M105" s="252"/>
      <c r="N105" s="252"/>
      <c r="P105" s="255"/>
      <c r="Q105" s="255"/>
    </row>
    <row r="106" spans="1:17" ht="15.75">
      <c r="A106" s="182">
        <f>A105+1</f>
        <v>87</v>
      </c>
      <c r="B106" s="192" t="s">
        <v>96</v>
      </c>
      <c r="C106" s="184" t="s">
        <v>52</v>
      </c>
      <c r="D106" s="245">
        <v>1</v>
      </c>
      <c r="E106" s="246">
        <v>1</v>
      </c>
      <c r="F106" s="359">
        <v>9.7959183673469372</v>
      </c>
      <c r="G106" s="187">
        <f>F106*E106</f>
        <v>9.7959183673469372</v>
      </c>
      <c r="H106" s="188">
        <f t="shared" si="20"/>
        <v>2.4489795918367343</v>
      </c>
      <c r="I106" s="187">
        <f t="shared" si="34"/>
        <v>2.4489795918367343</v>
      </c>
      <c r="J106" s="189">
        <f t="shared" si="35"/>
        <v>12.244897959183671</v>
      </c>
      <c r="K106" s="190">
        <f t="shared" si="36"/>
        <v>12.244897959183671</v>
      </c>
      <c r="M106" s="252"/>
      <c r="N106" s="252"/>
      <c r="P106" s="255"/>
      <c r="Q106" s="255"/>
    </row>
    <row r="107" spans="1:17" s="179" customFormat="1" ht="27.75" customHeight="1">
      <c r="A107" s="180"/>
      <c r="B107" s="193" t="s">
        <v>110</v>
      </c>
      <c r="C107" s="193"/>
      <c r="D107" s="248"/>
      <c r="E107" s="244"/>
      <c r="F107" s="359">
        <v>0</v>
      </c>
      <c r="G107" s="180"/>
      <c r="H107" s="188">
        <f t="shared" si="20"/>
        <v>0</v>
      </c>
      <c r="I107" s="180"/>
      <c r="J107" s="180"/>
      <c r="K107" s="181"/>
      <c r="M107" s="251"/>
      <c r="N107" s="251"/>
      <c r="P107" s="254"/>
      <c r="Q107" s="254"/>
    </row>
    <row r="108" spans="1:17" ht="15.75">
      <c r="A108" s="182">
        <f>A106+1</f>
        <v>88</v>
      </c>
      <c r="B108" s="192" t="s">
        <v>111</v>
      </c>
      <c r="C108" s="184" t="s">
        <v>20</v>
      </c>
      <c r="D108" s="245">
        <v>1</v>
      </c>
      <c r="E108" s="246">
        <v>1</v>
      </c>
      <c r="F108" s="359">
        <v>12.244897959183673</v>
      </c>
      <c r="G108" s="187">
        <f t="shared" ref="G108:G115" si="37">F108*E108</f>
        <v>12.244897959183673</v>
      </c>
      <c r="H108" s="188">
        <f t="shared" si="20"/>
        <v>3.0612244897959182</v>
      </c>
      <c r="I108" s="187">
        <f t="shared" ref="I108:I115" si="38">H108*E108</f>
        <v>3.0612244897959182</v>
      </c>
      <c r="J108" s="189">
        <f t="shared" ref="J108:J115" si="39">G108+I108</f>
        <v>15.306122448979592</v>
      </c>
      <c r="K108" s="190">
        <f t="shared" ref="K108:K115" si="40">J108/E108</f>
        <v>15.306122448979592</v>
      </c>
      <c r="M108" s="252"/>
      <c r="N108" s="252"/>
      <c r="P108" s="255"/>
      <c r="Q108" s="255"/>
    </row>
    <row r="109" spans="1:17" ht="15.75">
      <c r="A109" s="182">
        <f t="shared" ref="A109:A115" si="41">A108+1</f>
        <v>89</v>
      </c>
      <c r="B109" s="192" t="s">
        <v>107</v>
      </c>
      <c r="C109" s="184" t="s">
        <v>20</v>
      </c>
      <c r="D109" s="245">
        <v>1</v>
      </c>
      <c r="E109" s="246">
        <v>1</v>
      </c>
      <c r="F109" s="359">
        <v>3.6734693877551017</v>
      </c>
      <c r="G109" s="187">
        <f t="shared" si="37"/>
        <v>3.6734693877551017</v>
      </c>
      <c r="H109" s="188">
        <f t="shared" si="20"/>
        <v>0.91836734693877542</v>
      </c>
      <c r="I109" s="187">
        <f t="shared" si="38"/>
        <v>0.91836734693877542</v>
      </c>
      <c r="J109" s="189">
        <f t="shared" si="39"/>
        <v>4.5918367346938771</v>
      </c>
      <c r="K109" s="190">
        <f t="shared" si="40"/>
        <v>4.5918367346938771</v>
      </c>
      <c r="M109" s="252"/>
      <c r="N109" s="252"/>
      <c r="P109" s="255"/>
      <c r="Q109" s="255"/>
    </row>
    <row r="110" spans="1:17" ht="15.75">
      <c r="A110" s="182">
        <f t="shared" si="41"/>
        <v>90</v>
      </c>
      <c r="B110" s="192" t="s">
        <v>112</v>
      </c>
      <c r="C110" s="184" t="s">
        <v>20</v>
      </c>
      <c r="D110" s="245">
        <v>1</v>
      </c>
      <c r="E110" s="246">
        <v>1</v>
      </c>
      <c r="F110" s="359">
        <v>3.6734693877551017</v>
      </c>
      <c r="G110" s="187">
        <f t="shared" si="37"/>
        <v>3.6734693877551017</v>
      </c>
      <c r="H110" s="188">
        <f t="shared" si="20"/>
        <v>0.91836734693877542</v>
      </c>
      <c r="I110" s="187">
        <f t="shared" si="38"/>
        <v>0.91836734693877542</v>
      </c>
      <c r="J110" s="189">
        <f t="shared" si="39"/>
        <v>4.5918367346938771</v>
      </c>
      <c r="K110" s="190">
        <f t="shared" si="40"/>
        <v>4.5918367346938771</v>
      </c>
      <c r="M110" s="252"/>
      <c r="N110" s="252"/>
      <c r="P110" s="255"/>
      <c r="Q110" s="255"/>
    </row>
    <row r="111" spans="1:17" ht="15.75">
      <c r="A111" s="182">
        <f t="shared" si="41"/>
        <v>91</v>
      </c>
      <c r="B111" s="192" t="s">
        <v>108</v>
      </c>
      <c r="C111" s="184" t="s">
        <v>20</v>
      </c>
      <c r="D111" s="245">
        <v>1</v>
      </c>
      <c r="E111" s="246">
        <v>7</v>
      </c>
      <c r="F111" s="359">
        <v>1.2244897959183672</v>
      </c>
      <c r="G111" s="187">
        <f t="shared" si="37"/>
        <v>8.5714285714285694</v>
      </c>
      <c r="H111" s="188">
        <f t="shared" si="20"/>
        <v>0.30612244897959179</v>
      </c>
      <c r="I111" s="187">
        <f t="shared" si="38"/>
        <v>2.1428571428571423</v>
      </c>
      <c r="J111" s="189">
        <f t="shared" si="39"/>
        <v>10.714285714285712</v>
      </c>
      <c r="K111" s="190">
        <f t="shared" si="40"/>
        <v>1.5306122448979589</v>
      </c>
      <c r="M111" s="252"/>
      <c r="N111" s="252"/>
      <c r="P111" s="255"/>
      <c r="Q111" s="255"/>
    </row>
    <row r="112" spans="1:17" ht="15.75">
      <c r="A112" s="182">
        <f t="shared" si="41"/>
        <v>92</v>
      </c>
      <c r="B112" s="192" t="s">
        <v>113</v>
      </c>
      <c r="C112" s="184" t="s">
        <v>20</v>
      </c>
      <c r="D112" s="245">
        <v>1</v>
      </c>
      <c r="E112" s="246">
        <v>1</v>
      </c>
      <c r="F112" s="359">
        <v>4.0816326530612246</v>
      </c>
      <c r="G112" s="187">
        <f t="shared" si="37"/>
        <v>4.0816326530612246</v>
      </c>
      <c r="H112" s="188">
        <f t="shared" si="20"/>
        <v>1.0204081632653061</v>
      </c>
      <c r="I112" s="187">
        <f t="shared" si="38"/>
        <v>1.0204081632653061</v>
      </c>
      <c r="J112" s="189">
        <f t="shared" si="39"/>
        <v>5.1020408163265305</v>
      </c>
      <c r="K112" s="190">
        <f t="shared" si="40"/>
        <v>5.1020408163265305</v>
      </c>
      <c r="M112" s="252"/>
      <c r="N112" s="252"/>
      <c r="P112" s="255"/>
      <c r="Q112" s="255"/>
    </row>
    <row r="113" spans="1:17" ht="15.75">
      <c r="A113" s="182">
        <f t="shared" si="41"/>
        <v>93</v>
      </c>
      <c r="B113" s="192" t="s">
        <v>114</v>
      </c>
      <c r="C113" s="184" t="s">
        <v>20</v>
      </c>
      <c r="D113" s="245">
        <v>1</v>
      </c>
      <c r="E113" s="246">
        <v>1</v>
      </c>
      <c r="F113" s="359">
        <v>4.0816326530612246</v>
      </c>
      <c r="G113" s="187">
        <f t="shared" si="37"/>
        <v>4.0816326530612246</v>
      </c>
      <c r="H113" s="188">
        <f t="shared" si="20"/>
        <v>1.0204081632653061</v>
      </c>
      <c r="I113" s="187">
        <f t="shared" si="38"/>
        <v>1.0204081632653061</v>
      </c>
      <c r="J113" s="189">
        <f t="shared" si="39"/>
        <v>5.1020408163265305</v>
      </c>
      <c r="K113" s="190">
        <f t="shared" si="40"/>
        <v>5.1020408163265305</v>
      </c>
      <c r="M113" s="252"/>
      <c r="N113" s="252"/>
      <c r="P113" s="255"/>
      <c r="Q113" s="255"/>
    </row>
    <row r="114" spans="1:17" ht="15.75">
      <c r="A114" s="182">
        <f t="shared" si="41"/>
        <v>94</v>
      </c>
      <c r="B114" s="192" t="s">
        <v>115</v>
      </c>
      <c r="C114" s="184" t="s">
        <v>20</v>
      </c>
      <c r="D114" s="245">
        <v>1</v>
      </c>
      <c r="E114" s="246">
        <v>2</v>
      </c>
      <c r="F114" s="359">
        <v>3.6734693877551017</v>
      </c>
      <c r="G114" s="187">
        <f t="shared" si="37"/>
        <v>7.3469387755102034</v>
      </c>
      <c r="H114" s="188">
        <f t="shared" si="20"/>
        <v>0.91836734693877542</v>
      </c>
      <c r="I114" s="187">
        <f t="shared" si="38"/>
        <v>1.8367346938775508</v>
      </c>
      <c r="J114" s="189">
        <f t="shared" si="39"/>
        <v>9.1836734693877542</v>
      </c>
      <c r="K114" s="190">
        <f t="shared" si="40"/>
        <v>4.5918367346938771</v>
      </c>
      <c r="M114" s="252"/>
      <c r="N114" s="252"/>
      <c r="P114" s="255"/>
      <c r="Q114" s="255"/>
    </row>
    <row r="115" spans="1:17" ht="15.75">
      <c r="A115" s="182">
        <f t="shared" si="41"/>
        <v>95</v>
      </c>
      <c r="B115" s="192" t="s">
        <v>116</v>
      </c>
      <c r="C115" s="184" t="s">
        <v>52</v>
      </c>
      <c r="D115" s="245">
        <v>1</v>
      </c>
      <c r="E115" s="246">
        <v>1</v>
      </c>
      <c r="F115" s="359">
        <v>13.061224489795917</v>
      </c>
      <c r="G115" s="187">
        <f t="shared" si="37"/>
        <v>13.061224489795917</v>
      </c>
      <c r="H115" s="188">
        <f t="shared" si="20"/>
        <v>3.2653061224489792</v>
      </c>
      <c r="I115" s="187">
        <f t="shared" si="38"/>
        <v>3.2653061224489792</v>
      </c>
      <c r="J115" s="189">
        <f t="shared" si="39"/>
        <v>16.326530612244895</v>
      </c>
      <c r="K115" s="190">
        <f t="shared" si="40"/>
        <v>16.326530612244895</v>
      </c>
      <c r="M115" s="252"/>
      <c r="N115" s="252"/>
      <c r="P115" s="255"/>
      <c r="Q115" s="255"/>
    </row>
    <row r="116" spans="1:17" s="179" customFormat="1" ht="27.75" customHeight="1">
      <c r="A116" s="180"/>
      <c r="B116" s="193" t="s">
        <v>117</v>
      </c>
      <c r="C116" s="193"/>
      <c r="D116" s="248"/>
      <c r="E116" s="244"/>
      <c r="F116" s="359">
        <v>0</v>
      </c>
      <c r="G116" s="180"/>
      <c r="H116" s="188">
        <f t="shared" si="20"/>
        <v>0</v>
      </c>
      <c r="I116" s="180"/>
      <c r="J116" s="180"/>
      <c r="K116" s="181"/>
      <c r="M116" s="251"/>
      <c r="N116" s="251"/>
      <c r="P116" s="254"/>
      <c r="Q116" s="254"/>
    </row>
    <row r="117" spans="1:17" ht="15.75">
      <c r="A117" s="182">
        <f>A115+1</f>
        <v>96</v>
      </c>
      <c r="B117" s="192" t="s">
        <v>118</v>
      </c>
      <c r="C117" s="184" t="s">
        <v>20</v>
      </c>
      <c r="D117" s="245">
        <v>1</v>
      </c>
      <c r="E117" s="246">
        <v>1</v>
      </c>
      <c r="F117" s="359">
        <v>10.204081632653061</v>
      </c>
      <c r="G117" s="187">
        <f>F117*E117</f>
        <v>10.204081632653061</v>
      </c>
      <c r="H117" s="188">
        <f t="shared" si="20"/>
        <v>2.5510204081632653</v>
      </c>
      <c r="I117" s="187">
        <f t="shared" ref="I117:I121" si="42">H117*E117</f>
        <v>2.5510204081632653</v>
      </c>
      <c r="J117" s="189">
        <f t="shared" ref="J117:J121" si="43">G117+I117</f>
        <v>12.755102040816325</v>
      </c>
      <c r="K117" s="190">
        <f t="shared" ref="K117:K121" si="44">J117/E117</f>
        <v>12.755102040816325</v>
      </c>
      <c r="M117" s="252"/>
      <c r="N117" s="252"/>
      <c r="P117" s="255"/>
      <c r="Q117" s="255"/>
    </row>
    <row r="118" spans="1:17" ht="15.75">
      <c r="A118" s="182">
        <f>A117+1</f>
        <v>97</v>
      </c>
      <c r="B118" s="192" t="s">
        <v>107</v>
      </c>
      <c r="C118" s="184" t="s">
        <v>20</v>
      </c>
      <c r="D118" s="245">
        <v>1</v>
      </c>
      <c r="E118" s="246">
        <v>2</v>
      </c>
      <c r="F118" s="359">
        <v>3.6734693877551017</v>
      </c>
      <c r="G118" s="187">
        <f>F118*E118</f>
        <v>7.3469387755102034</v>
      </c>
      <c r="H118" s="188">
        <f t="shared" si="20"/>
        <v>0.91836734693877542</v>
      </c>
      <c r="I118" s="187">
        <f t="shared" si="42"/>
        <v>1.8367346938775508</v>
      </c>
      <c r="J118" s="189">
        <f t="shared" si="43"/>
        <v>9.1836734693877542</v>
      </c>
      <c r="K118" s="190">
        <f t="shared" si="44"/>
        <v>4.5918367346938771</v>
      </c>
      <c r="M118" s="252"/>
      <c r="N118" s="252"/>
      <c r="P118" s="255"/>
      <c r="Q118" s="255"/>
    </row>
    <row r="119" spans="1:17" ht="15.75">
      <c r="A119" s="182">
        <f>A118+1</f>
        <v>98</v>
      </c>
      <c r="B119" s="192" t="s">
        <v>115</v>
      </c>
      <c r="C119" s="184" t="s">
        <v>20</v>
      </c>
      <c r="D119" s="245">
        <v>1</v>
      </c>
      <c r="E119" s="246">
        <v>2</v>
      </c>
      <c r="F119" s="359">
        <v>3.6734693877551017</v>
      </c>
      <c r="G119" s="187">
        <f>F119*E119</f>
        <v>7.3469387755102034</v>
      </c>
      <c r="H119" s="188">
        <f t="shared" si="20"/>
        <v>0.91836734693877542</v>
      </c>
      <c r="I119" s="187">
        <f t="shared" si="42"/>
        <v>1.8367346938775508</v>
      </c>
      <c r="J119" s="189">
        <f t="shared" si="43"/>
        <v>9.1836734693877542</v>
      </c>
      <c r="K119" s="190">
        <f t="shared" si="44"/>
        <v>4.5918367346938771</v>
      </c>
      <c r="M119" s="252"/>
      <c r="N119" s="252"/>
      <c r="P119" s="255"/>
      <c r="Q119" s="255"/>
    </row>
    <row r="120" spans="1:17" ht="15.75">
      <c r="A120" s="182">
        <f>A119+1</f>
        <v>99</v>
      </c>
      <c r="B120" s="192" t="s">
        <v>119</v>
      </c>
      <c r="C120" s="184" t="s">
        <v>20</v>
      </c>
      <c r="D120" s="245">
        <v>1</v>
      </c>
      <c r="E120" s="246">
        <v>2</v>
      </c>
      <c r="F120" s="359">
        <v>4.0816326530612246</v>
      </c>
      <c r="G120" s="187">
        <f>F120*E120</f>
        <v>8.1632653061224492</v>
      </c>
      <c r="H120" s="188">
        <f t="shared" si="20"/>
        <v>1.0204081632653061</v>
      </c>
      <c r="I120" s="187">
        <f t="shared" si="42"/>
        <v>2.0408163265306123</v>
      </c>
      <c r="J120" s="189">
        <f t="shared" si="43"/>
        <v>10.204081632653061</v>
      </c>
      <c r="K120" s="190">
        <f t="shared" si="44"/>
        <v>5.1020408163265305</v>
      </c>
      <c r="M120" s="252"/>
      <c r="N120" s="252"/>
      <c r="P120" s="255"/>
      <c r="Q120" s="255"/>
    </row>
    <row r="121" spans="1:17" ht="15.75">
      <c r="A121" s="182">
        <f>A120+1</f>
        <v>100</v>
      </c>
      <c r="B121" s="192" t="s">
        <v>87</v>
      </c>
      <c r="C121" s="184" t="s">
        <v>52</v>
      </c>
      <c r="D121" s="245">
        <v>1</v>
      </c>
      <c r="E121" s="246">
        <v>1</v>
      </c>
      <c r="F121" s="359">
        <v>6.5306122448979584</v>
      </c>
      <c r="G121" s="187">
        <f>F121*E121</f>
        <v>6.5306122448979584</v>
      </c>
      <c r="H121" s="188">
        <f t="shared" si="20"/>
        <v>1.6326530612244896</v>
      </c>
      <c r="I121" s="187">
        <f t="shared" si="42"/>
        <v>1.6326530612244896</v>
      </c>
      <c r="J121" s="189">
        <f t="shared" si="43"/>
        <v>8.1632653061224474</v>
      </c>
      <c r="K121" s="190">
        <f t="shared" si="44"/>
        <v>8.1632653061224474</v>
      </c>
      <c r="M121" s="252"/>
      <c r="N121" s="252"/>
      <c r="P121" s="255"/>
      <c r="Q121" s="255"/>
    </row>
    <row r="122" spans="1:17" s="179" customFormat="1" ht="27.75" customHeight="1">
      <c r="A122" s="180"/>
      <c r="B122" s="193" t="s">
        <v>120</v>
      </c>
      <c r="C122" s="193"/>
      <c r="D122" s="248"/>
      <c r="E122" s="244"/>
      <c r="F122" s="359">
        <v>0</v>
      </c>
      <c r="G122" s="180"/>
      <c r="H122" s="188">
        <f t="shared" si="20"/>
        <v>0</v>
      </c>
      <c r="I122" s="180"/>
      <c r="J122" s="180"/>
      <c r="K122" s="181"/>
      <c r="M122" s="251"/>
      <c r="N122" s="251"/>
      <c r="P122" s="254"/>
      <c r="Q122" s="254"/>
    </row>
    <row r="123" spans="1:17" ht="15.75">
      <c r="A123" s="182">
        <f>A121+1</f>
        <v>101</v>
      </c>
      <c r="B123" s="192" t="s">
        <v>107</v>
      </c>
      <c r="C123" s="184" t="s">
        <v>20</v>
      </c>
      <c r="D123" s="245">
        <v>1</v>
      </c>
      <c r="E123" s="246">
        <v>1</v>
      </c>
      <c r="F123" s="359">
        <v>3.6734693877551017</v>
      </c>
      <c r="G123" s="187">
        <f>F123*E123</f>
        <v>3.6734693877551017</v>
      </c>
      <c r="H123" s="188">
        <f t="shared" si="20"/>
        <v>0.91836734693877542</v>
      </c>
      <c r="I123" s="187">
        <f t="shared" ref="I123:I125" si="45">H123*E123</f>
        <v>0.91836734693877542</v>
      </c>
      <c r="J123" s="189">
        <f t="shared" ref="J123:J125" si="46">G123+I123</f>
        <v>4.5918367346938771</v>
      </c>
      <c r="K123" s="190">
        <f t="shared" ref="K123:K125" si="47">J123/E123</f>
        <v>4.5918367346938771</v>
      </c>
      <c r="M123" s="252"/>
      <c r="N123" s="252"/>
      <c r="P123" s="255"/>
      <c r="Q123" s="255"/>
    </row>
    <row r="124" spans="1:17" ht="15.75">
      <c r="A124" s="182">
        <f>A123+1</f>
        <v>102</v>
      </c>
      <c r="B124" s="192" t="s">
        <v>108</v>
      </c>
      <c r="C124" s="184" t="s">
        <v>20</v>
      </c>
      <c r="D124" s="245">
        <v>1</v>
      </c>
      <c r="E124" s="246">
        <v>10</v>
      </c>
      <c r="F124" s="359">
        <v>1.2244897959183672</v>
      </c>
      <c r="G124" s="187">
        <f>F124*E124</f>
        <v>12.244897959183671</v>
      </c>
      <c r="H124" s="188">
        <f t="shared" si="20"/>
        <v>0.30612244897959179</v>
      </c>
      <c r="I124" s="187">
        <f t="shared" si="45"/>
        <v>3.0612244897959178</v>
      </c>
      <c r="J124" s="189">
        <f t="shared" si="46"/>
        <v>15.30612244897959</v>
      </c>
      <c r="K124" s="190">
        <f t="shared" si="47"/>
        <v>1.5306122448979589</v>
      </c>
      <c r="M124" s="252"/>
      <c r="N124" s="252"/>
      <c r="P124" s="255"/>
      <c r="Q124" s="255"/>
    </row>
    <row r="125" spans="1:17" ht="15.75">
      <c r="A125" s="182">
        <f>A124+1</f>
        <v>103</v>
      </c>
      <c r="B125" s="192" t="s">
        <v>121</v>
      </c>
      <c r="C125" s="184" t="s">
        <v>52</v>
      </c>
      <c r="D125" s="245">
        <v>1</v>
      </c>
      <c r="E125" s="246">
        <v>1</v>
      </c>
      <c r="F125" s="359">
        <v>10.612244897959183</v>
      </c>
      <c r="G125" s="187">
        <f>F125*E125</f>
        <v>10.612244897959183</v>
      </c>
      <c r="H125" s="188">
        <f t="shared" si="20"/>
        <v>2.6530612244897958</v>
      </c>
      <c r="I125" s="187">
        <f t="shared" si="45"/>
        <v>2.6530612244897958</v>
      </c>
      <c r="J125" s="189">
        <f t="shared" si="46"/>
        <v>13.26530612244898</v>
      </c>
      <c r="K125" s="190">
        <f t="shared" si="47"/>
        <v>13.26530612244898</v>
      </c>
      <c r="M125" s="252"/>
      <c r="N125" s="252"/>
      <c r="P125" s="255"/>
      <c r="Q125" s="255"/>
    </row>
    <row r="126" spans="1:17" s="179" customFormat="1" ht="27.75" customHeight="1">
      <c r="A126" s="180"/>
      <c r="B126" s="193" t="s">
        <v>122</v>
      </c>
      <c r="C126" s="193"/>
      <c r="D126" s="248"/>
      <c r="E126" s="244"/>
      <c r="F126" s="359">
        <v>0</v>
      </c>
      <c r="G126" s="180"/>
      <c r="H126" s="188">
        <f t="shared" si="20"/>
        <v>0</v>
      </c>
      <c r="I126" s="180"/>
      <c r="J126" s="180"/>
      <c r="K126" s="181"/>
      <c r="M126" s="251"/>
      <c r="N126" s="251"/>
      <c r="P126" s="254"/>
      <c r="Q126" s="254"/>
    </row>
    <row r="127" spans="1:17" ht="15.75">
      <c r="A127" s="182">
        <f>A125+1</f>
        <v>104</v>
      </c>
      <c r="B127" s="192" t="s">
        <v>107</v>
      </c>
      <c r="C127" s="184" t="s">
        <v>20</v>
      </c>
      <c r="D127" s="245">
        <v>1</v>
      </c>
      <c r="E127" s="246">
        <v>1</v>
      </c>
      <c r="F127" s="359">
        <v>3.6734693877551017</v>
      </c>
      <c r="G127" s="187">
        <f>F127*E127</f>
        <v>3.6734693877551017</v>
      </c>
      <c r="H127" s="188">
        <f t="shared" si="20"/>
        <v>0.91836734693877542</v>
      </c>
      <c r="I127" s="187">
        <f t="shared" ref="I127:I129" si="48">H127*E127</f>
        <v>0.91836734693877542</v>
      </c>
      <c r="J127" s="189">
        <f t="shared" ref="J127:J129" si="49">G127+I127</f>
        <v>4.5918367346938771</v>
      </c>
      <c r="K127" s="190">
        <f t="shared" ref="K127:K129" si="50">J127/E127</f>
        <v>4.5918367346938771</v>
      </c>
      <c r="M127" s="252"/>
      <c r="N127" s="252"/>
      <c r="P127" s="255"/>
      <c r="Q127" s="255"/>
    </row>
    <row r="128" spans="1:17" ht="15.75">
      <c r="A128" s="182">
        <f>A127+1</f>
        <v>105</v>
      </c>
      <c r="B128" s="192" t="s">
        <v>108</v>
      </c>
      <c r="C128" s="184" t="s">
        <v>20</v>
      </c>
      <c r="D128" s="245">
        <v>1</v>
      </c>
      <c r="E128" s="246">
        <v>10</v>
      </c>
      <c r="F128" s="359">
        <v>1.2244897959183672</v>
      </c>
      <c r="G128" s="187">
        <f>F128*E128</f>
        <v>12.244897959183671</v>
      </c>
      <c r="H128" s="188">
        <f t="shared" si="20"/>
        <v>0.30612244897959179</v>
      </c>
      <c r="I128" s="187">
        <f t="shared" si="48"/>
        <v>3.0612244897959178</v>
      </c>
      <c r="J128" s="189">
        <f t="shared" si="49"/>
        <v>15.30612244897959</v>
      </c>
      <c r="K128" s="190">
        <f t="shared" si="50"/>
        <v>1.5306122448979589</v>
      </c>
      <c r="M128" s="252"/>
      <c r="N128" s="252"/>
      <c r="P128" s="255"/>
      <c r="Q128" s="255"/>
    </row>
    <row r="129" spans="1:17" ht="15.75">
      <c r="A129" s="182">
        <f>A128+1</f>
        <v>106</v>
      </c>
      <c r="B129" s="192" t="s">
        <v>121</v>
      </c>
      <c r="C129" s="184" t="s">
        <v>52</v>
      </c>
      <c r="D129" s="245">
        <v>1</v>
      </c>
      <c r="E129" s="246">
        <v>1</v>
      </c>
      <c r="F129" s="359">
        <v>10.612244897959183</v>
      </c>
      <c r="G129" s="187">
        <f>F129*E129</f>
        <v>10.612244897959183</v>
      </c>
      <c r="H129" s="188">
        <f t="shared" si="20"/>
        <v>2.6530612244897958</v>
      </c>
      <c r="I129" s="187">
        <f t="shared" si="48"/>
        <v>2.6530612244897958</v>
      </c>
      <c r="J129" s="189">
        <f t="shared" si="49"/>
        <v>13.26530612244898</v>
      </c>
      <c r="K129" s="190">
        <f t="shared" si="50"/>
        <v>13.26530612244898</v>
      </c>
      <c r="M129" s="252"/>
      <c r="N129" s="252"/>
      <c r="P129" s="255"/>
      <c r="Q129" s="255"/>
    </row>
    <row r="130" spans="1:17" s="179" customFormat="1" ht="27.75" customHeight="1">
      <c r="A130" s="180"/>
      <c r="B130" s="193" t="s">
        <v>123</v>
      </c>
      <c r="C130" s="193"/>
      <c r="D130" s="248"/>
      <c r="E130" s="244"/>
      <c r="F130" s="359">
        <v>0</v>
      </c>
      <c r="G130" s="180"/>
      <c r="H130" s="188">
        <f t="shared" si="20"/>
        <v>0</v>
      </c>
      <c r="I130" s="180"/>
      <c r="J130" s="180"/>
      <c r="K130" s="181"/>
      <c r="M130" s="251"/>
      <c r="N130" s="251"/>
      <c r="P130" s="254"/>
      <c r="Q130" s="254"/>
    </row>
    <row r="131" spans="1:17" ht="15.75">
      <c r="A131" s="182">
        <f>A129+1</f>
        <v>107</v>
      </c>
      <c r="B131" s="192" t="s">
        <v>113</v>
      </c>
      <c r="C131" s="184" t="s">
        <v>20</v>
      </c>
      <c r="D131" s="245">
        <v>1</v>
      </c>
      <c r="E131" s="246">
        <v>1</v>
      </c>
      <c r="F131" s="359">
        <v>4.0816326530612246</v>
      </c>
      <c r="G131" s="187">
        <f t="shared" ref="G131:G136" si="51">F131*E131</f>
        <v>4.0816326530612246</v>
      </c>
      <c r="H131" s="188">
        <f t="shared" si="20"/>
        <v>1.0204081632653061</v>
      </c>
      <c r="I131" s="187">
        <f t="shared" ref="I131:I136" si="52">H131*E131</f>
        <v>1.0204081632653061</v>
      </c>
      <c r="J131" s="189">
        <f t="shared" ref="J131:J136" si="53">G131+I131</f>
        <v>5.1020408163265305</v>
      </c>
      <c r="K131" s="190">
        <f t="shared" ref="K131:K136" si="54">J131/E131</f>
        <v>5.1020408163265305</v>
      </c>
      <c r="M131" s="252"/>
      <c r="N131" s="252"/>
      <c r="P131" s="255"/>
      <c r="Q131" s="255"/>
    </row>
    <row r="132" spans="1:17" ht="15.75">
      <c r="A132" s="182">
        <f>A131+1</f>
        <v>108</v>
      </c>
      <c r="B132" s="192" t="s">
        <v>124</v>
      </c>
      <c r="C132" s="184" t="s">
        <v>20</v>
      </c>
      <c r="D132" s="245">
        <v>1</v>
      </c>
      <c r="E132" s="246">
        <v>1</v>
      </c>
      <c r="F132" s="359">
        <v>3.6734693877551017</v>
      </c>
      <c r="G132" s="187">
        <f t="shared" si="51"/>
        <v>3.6734693877551017</v>
      </c>
      <c r="H132" s="188">
        <f t="shared" si="20"/>
        <v>0.91836734693877542</v>
      </c>
      <c r="I132" s="187">
        <f t="shared" si="52"/>
        <v>0.91836734693877542</v>
      </c>
      <c r="J132" s="189">
        <f t="shared" si="53"/>
        <v>4.5918367346938771</v>
      </c>
      <c r="K132" s="190">
        <f t="shared" si="54"/>
        <v>4.5918367346938771</v>
      </c>
      <c r="M132" s="252"/>
      <c r="N132" s="252"/>
      <c r="P132" s="255"/>
      <c r="Q132" s="255"/>
    </row>
    <row r="133" spans="1:17" ht="15.75">
      <c r="A133" s="182">
        <f>A132+1</f>
        <v>109</v>
      </c>
      <c r="B133" s="192" t="s">
        <v>108</v>
      </c>
      <c r="C133" s="184" t="s">
        <v>20</v>
      </c>
      <c r="D133" s="245">
        <v>1</v>
      </c>
      <c r="E133" s="246">
        <v>20</v>
      </c>
      <c r="F133" s="359">
        <v>1.2244897959183672</v>
      </c>
      <c r="G133" s="187">
        <f t="shared" si="51"/>
        <v>24.489795918367342</v>
      </c>
      <c r="H133" s="188">
        <f t="shared" si="20"/>
        <v>0.30612244897959179</v>
      </c>
      <c r="I133" s="187">
        <f t="shared" si="52"/>
        <v>6.1224489795918355</v>
      </c>
      <c r="J133" s="189">
        <f t="shared" si="53"/>
        <v>30.612244897959179</v>
      </c>
      <c r="K133" s="190">
        <f t="shared" si="54"/>
        <v>1.5306122448979589</v>
      </c>
      <c r="M133" s="252"/>
      <c r="N133" s="252"/>
      <c r="P133" s="255"/>
      <c r="Q133" s="255"/>
    </row>
    <row r="134" spans="1:17" ht="15.75">
      <c r="A134" s="182">
        <f>A133+1</f>
        <v>110</v>
      </c>
      <c r="B134" s="192" t="s">
        <v>125</v>
      </c>
      <c r="C134" s="184" t="s">
        <v>20</v>
      </c>
      <c r="D134" s="245">
        <v>1</v>
      </c>
      <c r="E134" s="246">
        <v>4</v>
      </c>
      <c r="F134" s="359">
        <v>1.6326530612244896</v>
      </c>
      <c r="G134" s="187">
        <f t="shared" si="51"/>
        <v>6.5306122448979584</v>
      </c>
      <c r="H134" s="188">
        <f t="shared" si="20"/>
        <v>0.4081632653061224</v>
      </c>
      <c r="I134" s="187">
        <f t="shared" si="52"/>
        <v>1.6326530612244896</v>
      </c>
      <c r="J134" s="189">
        <f t="shared" si="53"/>
        <v>8.1632653061224474</v>
      </c>
      <c r="K134" s="190">
        <f t="shared" si="54"/>
        <v>2.0408163265306118</v>
      </c>
      <c r="M134" s="252"/>
      <c r="N134" s="252"/>
      <c r="P134" s="255"/>
      <c r="Q134" s="255"/>
    </row>
    <row r="135" spans="1:17" ht="15.75">
      <c r="A135" s="182">
        <f>A134+1</f>
        <v>111</v>
      </c>
      <c r="B135" s="192" t="s">
        <v>126</v>
      </c>
      <c r="C135" s="184" t="s">
        <v>20</v>
      </c>
      <c r="D135" s="245">
        <v>1</v>
      </c>
      <c r="E135" s="246">
        <v>2</v>
      </c>
      <c r="F135" s="359">
        <v>1.6326530612244896</v>
      </c>
      <c r="G135" s="187">
        <f t="shared" si="51"/>
        <v>3.2653061224489792</v>
      </c>
      <c r="H135" s="188">
        <f t="shared" si="20"/>
        <v>0.4081632653061224</v>
      </c>
      <c r="I135" s="187">
        <f t="shared" si="52"/>
        <v>0.81632653061224481</v>
      </c>
      <c r="J135" s="189">
        <f t="shared" si="53"/>
        <v>4.0816326530612237</v>
      </c>
      <c r="K135" s="190">
        <f t="shared" si="54"/>
        <v>2.0408163265306118</v>
      </c>
      <c r="M135" s="252"/>
      <c r="N135" s="252"/>
      <c r="P135" s="255"/>
      <c r="Q135" s="255"/>
    </row>
    <row r="136" spans="1:17" ht="15.75">
      <c r="A136" s="182">
        <f>A135+1</f>
        <v>112</v>
      </c>
      <c r="B136" s="192" t="s">
        <v>127</v>
      </c>
      <c r="C136" s="184" t="s">
        <v>52</v>
      </c>
      <c r="D136" s="245">
        <v>1</v>
      </c>
      <c r="E136" s="246">
        <v>1</v>
      </c>
      <c r="F136" s="359">
        <v>24.489795918367346</v>
      </c>
      <c r="G136" s="187">
        <f t="shared" si="51"/>
        <v>24.489795918367346</v>
      </c>
      <c r="H136" s="188">
        <f t="shared" si="20"/>
        <v>6.1224489795918364</v>
      </c>
      <c r="I136" s="187">
        <f t="shared" si="52"/>
        <v>6.1224489795918364</v>
      </c>
      <c r="J136" s="189">
        <f t="shared" si="53"/>
        <v>30.612244897959183</v>
      </c>
      <c r="K136" s="190">
        <f t="shared" si="54"/>
        <v>30.612244897959183</v>
      </c>
      <c r="M136" s="252"/>
      <c r="N136" s="252"/>
      <c r="P136" s="255"/>
      <c r="Q136" s="255"/>
    </row>
    <row r="137" spans="1:17" s="179" customFormat="1" ht="27.75" customHeight="1">
      <c r="A137" s="180"/>
      <c r="B137" s="193" t="s">
        <v>128</v>
      </c>
      <c r="C137" s="193"/>
      <c r="D137" s="248"/>
      <c r="E137" s="244"/>
      <c r="F137" s="359">
        <v>0</v>
      </c>
      <c r="G137" s="180"/>
      <c r="H137" s="188">
        <f t="shared" si="20"/>
        <v>0</v>
      </c>
      <c r="I137" s="180"/>
      <c r="J137" s="180"/>
      <c r="K137" s="181"/>
      <c r="M137" s="251"/>
      <c r="N137" s="251"/>
      <c r="P137" s="254"/>
      <c r="Q137" s="254"/>
    </row>
    <row r="138" spans="1:17" ht="15.75">
      <c r="A138" s="182">
        <f>A136+1</f>
        <v>113</v>
      </c>
      <c r="B138" s="192" t="s">
        <v>113</v>
      </c>
      <c r="C138" s="184" t="s">
        <v>20</v>
      </c>
      <c r="D138" s="245">
        <v>1</v>
      </c>
      <c r="E138" s="246">
        <v>1</v>
      </c>
      <c r="F138" s="359">
        <v>4.0816326530612246</v>
      </c>
      <c r="G138" s="187">
        <f t="shared" ref="G138:G144" si="55">F138*E138</f>
        <v>4.0816326530612246</v>
      </c>
      <c r="H138" s="188">
        <f t="shared" si="20"/>
        <v>1.0204081632653061</v>
      </c>
      <c r="I138" s="187">
        <f t="shared" ref="I138:I144" si="56">H138*E138</f>
        <v>1.0204081632653061</v>
      </c>
      <c r="J138" s="189">
        <f t="shared" ref="J138:J144" si="57">G138+I138</f>
        <v>5.1020408163265305</v>
      </c>
      <c r="K138" s="190">
        <f t="shared" ref="K138:K144" si="58">J138/E138</f>
        <v>5.1020408163265305</v>
      </c>
      <c r="M138" s="252"/>
      <c r="N138" s="252"/>
      <c r="P138" s="255"/>
      <c r="Q138" s="255"/>
    </row>
    <row r="139" spans="1:17" ht="15.75">
      <c r="A139" s="182">
        <f t="shared" ref="A139:A144" si="59">A138+1</f>
        <v>114</v>
      </c>
      <c r="B139" s="192" t="s">
        <v>129</v>
      </c>
      <c r="C139" s="184" t="s">
        <v>20</v>
      </c>
      <c r="D139" s="245">
        <v>1</v>
      </c>
      <c r="E139" s="246">
        <v>2</v>
      </c>
      <c r="F139" s="359">
        <v>3.6734693877551017</v>
      </c>
      <c r="G139" s="187">
        <f t="shared" si="55"/>
        <v>7.3469387755102034</v>
      </c>
      <c r="H139" s="188">
        <f t="shared" si="20"/>
        <v>0.91836734693877542</v>
      </c>
      <c r="I139" s="187">
        <f t="shared" si="56"/>
        <v>1.8367346938775508</v>
      </c>
      <c r="J139" s="189">
        <f t="shared" si="57"/>
        <v>9.1836734693877542</v>
      </c>
      <c r="K139" s="190">
        <f t="shared" si="58"/>
        <v>4.5918367346938771</v>
      </c>
      <c r="M139" s="252"/>
      <c r="N139" s="252"/>
      <c r="P139" s="255"/>
      <c r="Q139" s="255"/>
    </row>
    <row r="140" spans="1:17" ht="15.75">
      <c r="A140" s="182">
        <f t="shared" si="59"/>
        <v>115</v>
      </c>
      <c r="B140" s="192" t="s">
        <v>108</v>
      </c>
      <c r="C140" s="184" t="s">
        <v>20</v>
      </c>
      <c r="D140" s="245">
        <v>1</v>
      </c>
      <c r="E140" s="246">
        <v>15</v>
      </c>
      <c r="F140" s="359">
        <v>1.2244897959183672</v>
      </c>
      <c r="G140" s="187">
        <f t="shared" si="55"/>
        <v>18.367346938775508</v>
      </c>
      <c r="H140" s="188">
        <f t="shared" si="20"/>
        <v>0.30612244897959179</v>
      </c>
      <c r="I140" s="187">
        <f t="shared" si="56"/>
        <v>4.5918367346938771</v>
      </c>
      <c r="J140" s="189">
        <f t="shared" si="57"/>
        <v>22.959183673469386</v>
      </c>
      <c r="K140" s="190">
        <f t="shared" si="58"/>
        <v>1.5306122448979591</v>
      </c>
      <c r="M140" s="252"/>
      <c r="N140" s="252"/>
      <c r="P140" s="255"/>
      <c r="Q140" s="255"/>
    </row>
    <row r="141" spans="1:17" ht="15.75">
      <c r="A141" s="182">
        <f t="shared" si="59"/>
        <v>116</v>
      </c>
      <c r="B141" s="192" t="s">
        <v>125</v>
      </c>
      <c r="C141" s="184" t="s">
        <v>20</v>
      </c>
      <c r="D141" s="245">
        <v>1</v>
      </c>
      <c r="E141" s="246">
        <v>3</v>
      </c>
      <c r="F141" s="359">
        <v>1.6326530612244896</v>
      </c>
      <c r="G141" s="187">
        <f t="shared" si="55"/>
        <v>4.8979591836734686</v>
      </c>
      <c r="H141" s="188">
        <f t="shared" si="20"/>
        <v>0.4081632653061224</v>
      </c>
      <c r="I141" s="187">
        <f t="shared" si="56"/>
        <v>1.2244897959183672</v>
      </c>
      <c r="J141" s="189">
        <f t="shared" si="57"/>
        <v>6.1224489795918355</v>
      </c>
      <c r="K141" s="190">
        <f t="shared" si="58"/>
        <v>2.0408163265306118</v>
      </c>
      <c r="M141" s="252"/>
      <c r="N141" s="252"/>
      <c r="P141" s="255"/>
      <c r="Q141" s="255"/>
    </row>
    <row r="142" spans="1:17" ht="15.75">
      <c r="A142" s="182">
        <f t="shared" si="59"/>
        <v>117</v>
      </c>
      <c r="B142" s="192" t="s">
        <v>126</v>
      </c>
      <c r="C142" s="184" t="s">
        <v>20</v>
      </c>
      <c r="D142" s="245">
        <v>1</v>
      </c>
      <c r="E142" s="246">
        <v>3</v>
      </c>
      <c r="F142" s="359">
        <v>1.6326530612244896</v>
      </c>
      <c r="G142" s="187">
        <f t="shared" si="55"/>
        <v>4.8979591836734686</v>
      </c>
      <c r="H142" s="188">
        <f t="shared" ref="H142:H205" si="60">F142*0.25</f>
        <v>0.4081632653061224</v>
      </c>
      <c r="I142" s="187">
        <f t="shared" si="56"/>
        <v>1.2244897959183672</v>
      </c>
      <c r="J142" s="189">
        <f t="shared" si="57"/>
        <v>6.1224489795918355</v>
      </c>
      <c r="K142" s="190">
        <f t="shared" si="58"/>
        <v>2.0408163265306118</v>
      </c>
      <c r="M142" s="252"/>
      <c r="N142" s="252"/>
      <c r="P142" s="255"/>
      <c r="Q142" s="255"/>
    </row>
    <row r="143" spans="1:17" ht="15.75">
      <c r="A143" s="182">
        <f t="shared" si="59"/>
        <v>118</v>
      </c>
      <c r="B143" s="192" t="s">
        <v>130</v>
      </c>
      <c r="C143" s="184" t="s">
        <v>20</v>
      </c>
      <c r="D143" s="245">
        <v>1</v>
      </c>
      <c r="E143" s="246">
        <v>1</v>
      </c>
      <c r="F143" s="359">
        <v>2.0408163265306123</v>
      </c>
      <c r="G143" s="187">
        <f t="shared" si="55"/>
        <v>2.0408163265306123</v>
      </c>
      <c r="H143" s="188">
        <f t="shared" si="60"/>
        <v>0.51020408163265307</v>
      </c>
      <c r="I143" s="187">
        <f t="shared" si="56"/>
        <v>0.51020408163265307</v>
      </c>
      <c r="J143" s="189">
        <f t="shared" si="57"/>
        <v>2.5510204081632653</v>
      </c>
      <c r="K143" s="190">
        <f t="shared" si="58"/>
        <v>2.5510204081632653</v>
      </c>
      <c r="M143" s="252"/>
      <c r="N143" s="252"/>
      <c r="P143" s="255"/>
      <c r="Q143" s="255"/>
    </row>
    <row r="144" spans="1:17" ht="15.75">
      <c r="A144" s="182">
        <f t="shared" si="59"/>
        <v>119</v>
      </c>
      <c r="B144" s="192" t="s">
        <v>131</v>
      </c>
      <c r="C144" s="184" t="s">
        <v>52</v>
      </c>
      <c r="D144" s="245">
        <v>1</v>
      </c>
      <c r="E144" s="246">
        <v>1</v>
      </c>
      <c r="F144" s="359">
        <v>22.04081632653061</v>
      </c>
      <c r="G144" s="187">
        <f t="shared" si="55"/>
        <v>22.04081632653061</v>
      </c>
      <c r="H144" s="188">
        <f t="shared" si="60"/>
        <v>5.5102040816326525</v>
      </c>
      <c r="I144" s="187">
        <f t="shared" si="56"/>
        <v>5.5102040816326525</v>
      </c>
      <c r="J144" s="189">
        <f t="shared" si="57"/>
        <v>27.551020408163261</v>
      </c>
      <c r="K144" s="190">
        <f t="shared" si="58"/>
        <v>27.551020408163261</v>
      </c>
      <c r="M144" s="252"/>
      <c r="N144" s="252"/>
      <c r="P144" s="255"/>
      <c r="Q144" s="255"/>
    </row>
    <row r="145" spans="1:17" s="179" customFormat="1" ht="27.75" customHeight="1">
      <c r="A145" s="180"/>
      <c r="B145" s="193" t="s">
        <v>132</v>
      </c>
      <c r="C145" s="193"/>
      <c r="D145" s="248"/>
      <c r="E145" s="244"/>
      <c r="F145" s="359">
        <v>0</v>
      </c>
      <c r="G145" s="180"/>
      <c r="H145" s="188">
        <f t="shared" si="60"/>
        <v>0</v>
      </c>
      <c r="I145" s="180"/>
      <c r="J145" s="180"/>
      <c r="K145" s="181"/>
      <c r="M145" s="251"/>
      <c r="N145" s="251"/>
      <c r="P145" s="254"/>
      <c r="Q145" s="254"/>
    </row>
    <row r="146" spans="1:17" ht="15.75">
      <c r="A146" s="182">
        <f>A144+1</f>
        <v>120</v>
      </c>
      <c r="B146" s="192" t="s">
        <v>113</v>
      </c>
      <c r="C146" s="184" t="s">
        <v>20</v>
      </c>
      <c r="D146" s="245">
        <v>1</v>
      </c>
      <c r="E146" s="246">
        <v>1</v>
      </c>
      <c r="F146" s="359">
        <v>4.0816326530612246</v>
      </c>
      <c r="G146" s="187">
        <f>F146*E146</f>
        <v>4.0816326530612246</v>
      </c>
      <c r="H146" s="188">
        <f t="shared" si="60"/>
        <v>1.0204081632653061</v>
      </c>
      <c r="I146" s="187">
        <f t="shared" ref="I146:I150" si="61">H146*E146</f>
        <v>1.0204081632653061</v>
      </c>
      <c r="J146" s="189">
        <f t="shared" ref="J146:J150" si="62">G146+I146</f>
        <v>5.1020408163265305</v>
      </c>
      <c r="K146" s="190">
        <f t="shared" ref="K146:K150" si="63">J146/E146</f>
        <v>5.1020408163265305</v>
      </c>
      <c r="M146" s="252"/>
      <c r="N146" s="252"/>
      <c r="P146" s="255"/>
      <c r="Q146" s="255"/>
    </row>
    <row r="147" spans="1:17" ht="15.75">
      <c r="A147" s="182">
        <f>A146+1</f>
        <v>121</v>
      </c>
      <c r="B147" s="192" t="s">
        <v>108</v>
      </c>
      <c r="C147" s="184" t="s">
        <v>20</v>
      </c>
      <c r="D147" s="245">
        <v>1</v>
      </c>
      <c r="E147" s="246">
        <v>12</v>
      </c>
      <c r="F147" s="359">
        <v>1.2244897959183672</v>
      </c>
      <c r="G147" s="187">
        <f>F147*E147</f>
        <v>14.693877551020407</v>
      </c>
      <c r="H147" s="188">
        <f t="shared" si="60"/>
        <v>0.30612244897959179</v>
      </c>
      <c r="I147" s="187">
        <f t="shared" si="61"/>
        <v>3.6734693877551017</v>
      </c>
      <c r="J147" s="189">
        <f t="shared" si="62"/>
        <v>18.367346938775508</v>
      </c>
      <c r="K147" s="190">
        <f t="shared" si="63"/>
        <v>1.5306122448979591</v>
      </c>
      <c r="M147" s="252"/>
      <c r="N147" s="252"/>
      <c r="P147" s="255"/>
      <c r="Q147" s="255"/>
    </row>
    <row r="148" spans="1:17" ht="15.75">
      <c r="A148" s="182">
        <f>A147+1</f>
        <v>122</v>
      </c>
      <c r="B148" s="192" t="s">
        <v>125</v>
      </c>
      <c r="C148" s="184" t="s">
        <v>20</v>
      </c>
      <c r="D148" s="245">
        <v>1</v>
      </c>
      <c r="E148" s="246">
        <v>2</v>
      </c>
      <c r="F148" s="359">
        <v>1.6326530612244896</v>
      </c>
      <c r="G148" s="187">
        <f>F148*E148</f>
        <v>3.2653061224489792</v>
      </c>
      <c r="H148" s="188">
        <f t="shared" si="60"/>
        <v>0.4081632653061224</v>
      </c>
      <c r="I148" s="187">
        <f t="shared" si="61"/>
        <v>0.81632653061224481</v>
      </c>
      <c r="J148" s="189">
        <f t="shared" si="62"/>
        <v>4.0816326530612237</v>
      </c>
      <c r="K148" s="190">
        <f t="shared" si="63"/>
        <v>2.0408163265306118</v>
      </c>
      <c r="M148" s="252"/>
      <c r="N148" s="252"/>
      <c r="P148" s="255"/>
      <c r="Q148" s="255"/>
    </row>
    <row r="149" spans="1:17" ht="15.75">
      <c r="A149" s="182">
        <f>A148+1</f>
        <v>123</v>
      </c>
      <c r="B149" s="192" t="s">
        <v>126</v>
      </c>
      <c r="C149" s="184" t="s">
        <v>20</v>
      </c>
      <c r="D149" s="245">
        <v>1</v>
      </c>
      <c r="E149" s="246">
        <v>1</v>
      </c>
      <c r="F149" s="359">
        <v>1.6326530612244896</v>
      </c>
      <c r="G149" s="187">
        <f>F149*E149</f>
        <v>1.6326530612244896</v>
      </c>
      <c r="H149" s="188">
        <f t="shared" si="60"/>
        <v>0.4081632653061224</v>
      </c>
      <c r="I149" s="187">
        <f t="shared" si="61"/>
        <v>0.4081632653061224</v>
      </c>
      <c r="J149" s="189">
        <f t="shared" si="62"/>
        <v>2.0408163265306118</v>
      </c>
      <c r="K149" s="190">
        <f t="shared" si="63"/>
        <v>2.0408163265306118</v>
      </c>
      <c r="M149" s="252"/>
      <c r="N149" s="252"/>
      <c r="P149" s="255"/>
      <c r="Q149" s="255"/>
    </row>
    <row r="150" spans="1:17" ht="15.75">
      <c r="A150" s="182">
        <f>A149+1</f>
        <v>124</v>
      </c>
      <c r="B150" s="192" t="s">
        <v>133</v>
      </c>
      <c r="C150" s="184" t="s">
        <v>52</v>
      </c>
      <c r="D150" s="245">
        <v>1</v>
      </c>
      <c r="E150" s="246">
        <v>1</v>
      </c>
      <c r="F150" s="359">
        <v>14.693877551020407</v>
      </c>
      <c r="G150" s="187">
        <f>F150*E150</f>
        <v>14.693877551020407</v>
      </c>
      <c r="H150" s="188">
        <f t="shared" si="60"/>
        <v>3.6734693877551017</v>
      </c>
      <c r="I150" s="187">
        <f t="shared" si="61"/>
        <v>3.6734693877551017</v>
      </c>
      <c r="J150" s="189">
        <f t="shared" si="62"/>
        <v>18.367346938775508</v>
      </c>
      <c r="K150" s="190">
        <f t="shared" si="63"/>
        <v>18.367346938775508</v>
      </c>
      <c r="M150" s="252"/>
      <c r="N150" s="252"/>
      <c r="P150" s="255"/>
      <c r="Q150" s="255"/>
    </row>
    <row r="151" spans="1:17" s="179" customFormat="1" ht="15.75">
      <c r="A151" s="180"/>
      <c r="B151" s="193" t="s">
        <v>134</v>
      </c>
      <c r="C151" s="193"/>
      <c r="D151" s="248"/>
      <c r="E151" s="244"/>
      <c r="F151" s="359">
        <v>0</v>
      </c>
      <c r="G151" s="180"/>
      <c r="H151" s="188">
        <f t="shared" si="60"/>
        <v>0</v>
      </c>
      <c r="I151" s="180"/>
      <c r="J151" s="180"/>
      <c r="K151" s="181"/>
      <c r="M151" s="251"/>
      <c r="N151" s="251"/>
      <c r="P151" s="254"/>
      <c r="Q151" s="254"/>
    </row>
    <row r="152" spans="1:17" ht="15.75">
      <c r="A152" s="182">
        <f>A150+1</f>
        <v>125</v>
      </c>
      <c r="B152" s="192" t="s">
        <v>113</v>
      </c>
      <c r="C152" s="184" t="s">
        <v>20</v>
      </c>
      <c r="D152" s="245">
        <v>1</v>
      </c>
      <c r="E152" s="246">
        <v>1</v>
      </c>
      <c r="F152" s="359">
        <v>4.0816326530612246</v>
      </c>
      <c r="G152" s="187">
        <f t="shared" ref="G152:G157" si="64">F152*E152</f>
        <v>4.0816326530612246</v>
      </c>
      <c r="H152" s="188">
        <f t="shared" si="60"/>
        <v>1.0204081632653061</v>
      </c>
      <c r="I152" s="187">
        <f t="shared" ref="I152:I157" si="65">H152*E152</f>
        <v>1.0204081632653061</v>
      </c>
      <c r="J152" s="189">
        <f t="shared" ref="J152:J157" si="66">G152+I152</f>
        <v>5.1020408163265305</v>
      </c>
      <c r="K152" s="190">
        <f t="shared" ref="K152:K157" si="67">J152/E152</f>
        <v>5.1020408163265305</v>
      </c>
      <c r="M152" s="252"/>
      <c r="N152" s="252"/>
      <c r="P152" s="255"/>
      <c r="Q152" s="255"/>
    </row>
    <row r="153" spans="1:17" ht="15.75">
      <c r="A153" s="182">
        <f>A152+1</f>
        <v>126</v>
      </c>
      <c r="B153" s="192" t="s">
        <v>108</v>
      </c>
      <c r="C153" s="184" t="s">
        <v>20</v>
      </c>
      <c r="D153" s="245">
        <v>1</v>
      </c>
      <c r="E153" s="246">
        <v>13</v>
      </c>
      <c r="F153" s="359">
        <v>1.2244897959183672</v>
      </c>
      <c r="G153" s="187">
        <f t="shared" si="64"/>
        <v>15.918367346938773</v>
      </c>
      <c r="H153" s="188">
        <f t="shared" si="60"/>
        <v>0.30612244897959179</v>
      </c>
      <c r="I153" s="187">
        <f t="shared" si="65"/>
        <v>3.9795918367346932</v>
      </c>
      <c r="J153" s="189">
        <f t="shared" si="66"/>
        <v>19.897959183673464</v>
      </c>
      <c r="K153" s="190">
        <f t="shared" si="67"/>
        <v>1.5306122448979589</v>
      </c>
      <c r="M153" s="252"/>
      <c r="N153" s="252"/>
      <c r="P153" s="255"/>
      <c r="Q153" s="255"/>
    </row>
    <row r="154" spans="1:17" ht="15.75">
      <c r="A154" s="182">
        <f>A153+1</f>
        <v>127</v>
      </c>
      <c r="B154" s="192" t="s">
        <v>125</v>
      </c>
      <c r="C154" s="184" t="s">
        <v>20</v>
      </c>
      <c r="D154" s="245">
        <v>1</v>
      </c>
      <c r="E154" s="246">
        <v>3</v>
      </c>
      <c r="F154" s="359">
        <v>1.6326530612244896</v>
      </c>
      <c r="G154" s="187">
        <f t="shared" si="64"/>
        <v>4.8979591836734686</v>
      </c>
      <c r="H154" s="188">
        <f t="shared" si="60"/>
        <v>0.4081632653061224</v>
      </c>
      <c r="I154" s="187">
        <f t="shared" si="65"/>
        <v>1.2244897959183672</v>
      </c>
      <c r="J154" s="189">
        <f t="shared" si="66"/>
        <v>6.1224489795918355</v>
      </c>
      <c r="K154" s="190">
        <f t="shared" si="67"/>
        <v>2.0408163265306118</v>
      </c>
      <c r="M154" s="252"/>
      <c r="N154" s="252"/>
      <c r="P154" s="255"/>
      <c r="Q154" s="255"/>
    </row>
    <row r="155" spans="1:17" ht="15.75">
      <c r="A155" s="182">
        <f>A154+1</f>
        <v>128</v>
      </c>
      <c r="B155" s="192" t="s">
        <v>126</v>
      </c>
      <c r="C155" s="184" t="s">
        <v>20</v>
      </c>
      <c r="D155" s="245">
        <v>1</v>
      </c>
      <c r="E155" s="246">
        <v>1</v>
      </c>
      <c r="F155" s="359">
        <v>1.6326530612244896</v>
      </c>
      <c r="G155" s="187">
        <f t="shared" si="64"/>
        <v>1.6326530612244896</v>
      </c>
      <c r="H155" s="188">
        <f t="shared" si="60"/>
        <v>0.4081632653061224</v>
      </c>
      <c r="I155" s="187">
        <f t="shared" si="65"/>
        <v>0.4081632653061224</v>
      </c>
      <c r="J155" s="189">
        <f t="shared" si="66"/>
        <v>2.0408163265306118</v>
      </c>
      <c r="K155" s="190">
        <f t="shared" si="67"/>
        <v>2.0408163265306118</v>
      </c>
      <c r="M155" s="252"/>
      <c r="N155" s="252"/>
      <c r="P155" s="255"/>
      <c r="Q155" s="255"/>
    </row>
    <row r="156" spans="1:17" ht="15.75">
      <c r="A156" s="182">
        <f>A155+1</f>
        <v>129</v>
      </c>
      <c r="B156" s="192" t="s">
        <v>130</v>
      </c>
      <c r="C156" s="184" t="s">
        <v>20</v>
      </c>
      <c r="D156" s="245">
        <v>1</v>
      </c>
      <c r="E156" s="246">
        <v>2</v>
      </c>
      <c r="F156" s="359">
        <v>2.0408163265306123</v>
      </c>
      <c r="G156" s="187">
        <f t="shared" si="64"/>
        <v>4.0816326530612246</v>
      </c>
      <c r="H156" s="188">
        <f t="shared" si="60"/>
        <v>0.51020408163265307</v>
      </c>
      <c r="I156" s="187">
        <f t="shared" si="65"/>
        <v>1.0204081632653061</v>
      </c>
      <c r="J156" s="189">
        <f t="shared" si="66"/>
        <v>5.1020408163265305</v>
      </c>
      <c r="K156" s="190">
        <f t="shared" si="67"/>
        <v>2.5510204081632653</v>
      </c>
      <c r="M156" s="252"/>
      <c r="N156" s="252"/>
      <c r="P156" s="255"/>
      <c r="Q156" s="255"/>
    </row>
    <row r="157" spans="1:17" ht="15.75">
      <c r="A157" s="182">
        <f>A156+1</f>
        <v>130</v>
      </c>
      <c r="B157" s="192" t="s">
        <v>135</v>
      </c>
      <c r="C157" s="184" t="s">
        <v>52</v>
      </c>
      <c r="D157" s="245">
        <v>1</v>
      </c>
      <c r="E157" s="246">
        <v>1</v>
      </c>
      <c r="F157" s="359">
        <v>18.367346938775508</v>
      </c>
      <c r="G157" s="187">
        <f t="shared" si="64"/>
        <v>18.367346938775508</v>
      </c>
      <c r="H157" s="188">
        <f t="shared" si="60"/>
        <v>4.5918367346938771</v>
      </c>
      <c r="I157" s="187">
        <f t="shared" si="65"/>
        <v>4.5918367346938771</v>
      </c>
      <c r="J157" s="189">
        <f t="shared" si="66"/>
        <v>22.959183673469386</v>
      </c>
      <c r="K157" s="190">
        <f t="shared" si="67"/>
        <v>22.959183673469386</v>
      </c>
      <c r="M157" s="252"/>
      <c r="N157" s="252"/>
      <c r="P157" s="255"/>
      <c r="Q157" s="255"/>
    </row>
    <row r="158" spans="1:17" s="179" customFormat="1" ht="15.75">
      <c r="A158" s="180"/>
      <c r="B158" s="193" t="s">
        <v>136</v>
      </c>
      <c r="C158" s="193"/>
      <c r="D158" s="248"/>
      <c r="E158" s="244"/>
      <c r="F158" s="359">
        <v>0</v>
      </c>
      <c r="G158" s="180"/>
      <c r="H158" s="188">
        <f t="shared" si="60"/>
        <v>0</v>
      </c>
      <c r="I158" s="180"/>
      <c r="J158" s="180"/>
      <c r="K158" s="181"/>
      <c r="M158" s="251"/>
      <c r="N158" s="251"/>
      <c r="P158" s="254"/>
      <c r="Q158" s="254"/>
    </row>
    <row r="159" spans="1:17" ht="15.75">
      <c r="A159" s="182">
        <f>A157+1</f>
        <v>131</v>
      </c>
      <c r="B159" s="192" t="s">
        <v>113</v>
      </c>
      <c r="C159" s="184" t="s">
        <v>20</v>
      </c>
      <c r="D159" s="245">
        <v>1</v>
      </c>
      <c r="E159" s="246">
        <v>1</v>
      </c>
      <c r="F159" s="359">
        <v>4.0816326530612246</v>
      </c>
      <c r="G159" s="187">
        <f>F159*E159</f>
        <v>4.0816326530612246</v>
      </c>
      <c r="H159" s="188">
        <f t="shared" si="60"/>
        <v>1.0204081632653061</v>
      </c>
      <c r="I159" s="187">
        <f t="shared" ref="I159:I163" si="68">H159*E159</f>
        <v>1.0204081632653061</v>
      </c>
      <c r="J159" s="189">
        <f t="shared" ref="J159:J163" si="69">G159+I159</f>
        <v>5.1020408163265305</v>
      </c>
      <c r="K159" s="190">
        <f t="shared" ref="K159:K163" si="70">J159/E159</f>
        <v>5.1020408163265305</v>
      </c>
      <c r="M159" s="252"/>
      <c r="N159" s="252"/>
      <c r="P159" s="255"/>
      <c r="Q159" s="255"/>
    </row>
    <row r="160" spans="1:17" ht="15.75">
      <c r="A160" s="182">
        <f>A159+1</f>
        <v>132</v>
      </c>
      <c r="B160" s="192" t="s">
        <v>108</v>
      </c>
      <c r="C160" s="184" t="s">
        <v>20</v>
      </c>
      <c r="D160" s="245">
        <v>1</v>
      </c>
      <c r="E160" s="246">
        <v>22</v>
      </c>
      <c r="F160" s="359">
        <v>1.2244897959183672</v>
      </c>
      <c r="G160" s="187">
        <f>F160*E160</f>
        <v>26.938775510204078</v>
      </c>
      <c r="H160" s="188">
        <f t="shared" si="60"/>
        <v>0.30612244897959179</v>
      </c>
      <c r="I160" s="187">
        <f t="shared" si="68"/>
        <v>6.7346938775510194</v>
      </c>
      <c r="J160" s="189">
        <f t="shared" si="69"/>
        <v>33.673469387755098</v>
      </c>
      <c r="K160" s="190">
        <f t="shared" si="70"/>
        <v>1.5306122448979591</v>
      </c>
      <c r="M160" s="252"/>
      <c r="N160" s="252"/>
      <c r="P160" s="255"/>
      <c r="Q160" s="255"/>
    </row>
    <row r="161" spans="1:17" ht="15.75">
      <c r="A161" s="182">
        <f>A160+1</f>
        <v>133</v>
      </c>
      <c r="B161" s="192" t="s">
        <v>125</v>
      </c>
      <c r="C161" s="184" t="s">
        <v>20</v>
      </c>
      <c r="D161" s="245">
        <v>1</v>
      </c>
      <c r="E161" s="246">
        <v>8</v>
      </c>
      <c r="F161" s="359">
        <v>1.6326530612244896</v>
      </c>
      <c r="G161" s="187">
        <f>F161*E161</f>
        <v>13.061224489795917</v>
      </c>
      <c r="H161" s="188">
        <f t="shared" si="60"/>
        <v>0.4081632653061224</v>
      </c>
      <c r="I161" s="187">
        <f t="shared" si="68"/>
        <v>3.2653061224489792</v>
      </c>
      <c r="J161" s="189">
        <f t="shared" si="69"/>
        <v>16.326530612244895</v>
      </c>
      <c r="K161" s="190">
        <f t="shared" si="70"/>
        <v>2.0408163265306118</v>
      </c>
      <c r="M161" s="252"/>
      <c r="N161" s="252"/>
      <c r="P161" s="255"/>
      <c r="Q161" s="255"/>
    </row>
    <row r="162" spans="1:17" ht="15.75">
      <c r="A162" s="182">
        <f>A161+1</f>
        <v>134</v>
      </c>
      <c r="B162" s="192" t="s">
        <v>126</v>
      </c>
      <c r="C162" s="184" t="s">
        <v>20</v>
      </c>
      <c r="D162" s="245">
        <v>1</v>
      </c>
      <c r="E162" s="246">
        <v>1</v>
      </c>
      <c r="F162" s="359">
        <v>1.6326530612244896</v>
      </c>
      <c r="G162" s="187">
        <f>F162*E162</f>
        <v>1.6326530612244896</v>
      </c>
      <c r="H162" s="188">
        <f t="shared" si="60"/>
        <v>0.4081632653061224</v>
      </c>
      <c r="I162" s="187">
        <f t="shared" si="68"/>
        <v>0.4081632653061224</v>
      </c>
      <c r="J162" s="189">
        <f t="shared" si="69"/>
        <v>2.0408163265306118</v>
      </c>
      <c r="K162" s="190">
        <f t="shared" si="70"/>
        <v>2.0408163265306118</v>
      </c>
      <c r="M162" s="252"/>
      <c r="N162" s="252"/>
      <c r="P162" s="255"/>
      <c r="Q162" s="255"/>
    </row>
    <row r="163" spans="1:17" ht="15.75">
      <c r="A163" s="182">
        <f>A162+1</f>
        <v>135</v>
      </c>
      <c r="B163" s="192" t="s">
        <v>137</v>
      </c>
      <c r="C163" s="184" t="s">
        <v>52</v>
      </c>
      <c r="D163" s="245">
        <v>1</v>
      </c>
      <c r="E163" s="246">
        <v>1</v>
      </c>
      <c r="F163" s="359">
        <v>28.571428571428569</v>
      </c>
      <c r="G163" s="187">
        <f>F163*E163</f>
        <v>28.571428571428569</v>
      </c>
      <c r="H163" s="188">
        <f t="shared" si="60"/>
        <v>7.1428571428571423</v>
      </c>
      <c r="I163" s="187">
        <f t="shared" si="68"/>
        <v>7.1428571428571423</v>
      </c>
      <c r="J163" s="189">
        <f t="shared" si="69"/>
        <v>35.714285714285708</v>
      </c>
      <c r="K163" s="190">
        <f t="shared" si="70"/>
        <v>35.714285714285708</v>
      </c>
      <c r="M163" s="252"/>
      <c r="N163" s="252"/>
      <c r="P163" s="255"/>
      <c r="Q163" s="255"/>
    </row>
    <row r="164" spans="1:17" s="179" customFormat="1" ht="15.75">
      <c r="A164" s="180"/>
      <c r="B164" s="193" t="s">
        <v>138</v>
      </c>
      <c r="C164" s="193"/>
      <c r="D164" s="248"/>
      <c r="E164" s="244"/>
      <c r="F164" s="359">
        <v>0</v>
      </c>
      <c r="G164" s="180"/>
      <c r="H164" s="188">
        <f t="shared" si="60"/>
        <v>0</v>
      </c>
      <c r="I164" s="180"/>
      <c r="J164" s="180"/>
      <c r="K164" s="181"/>
      <c r="M164" s="251"/>
      <c r="N164" s="251"/>
      <c r="P164" s="254"/>
      <c r="Q164" s="254"/>
    </row>
    <row r="165" spans="1:17" ht="15.75">
      <c r="A165" s="182">
        <f>A163+1</f>
        <v>136</v>
      </c>
      <c r="B165" s="192" t="s">
        <v>112</v>
      </c>
      <c r="C165" s="184" t="s">
        <v>20</v>
      </c>
      <c r="D165" s="245">
        <v>1</v>
      </c>
      <c r="E165" s="246">
        <v>1</v>
      </c>
      <c r="F165" s="359">
        <v>3.6734693877551017</v>
      </c>
      <c r="G165" s="187">
        <f t="shared" ref="G165:G170" si="71">F165*E165</f>
        <v>3.6734693877551017</v>
      </c>
      <c r="H165" s="188">
        <f t="shared" si="60"/>
        <v>0.91836734693877542</v>
      </c>
      <c r="I165" s="187">
        <f t="shared" ref="I165:I170" si="72">H165*E165</f>
        <v>0.91836734693877542</v>
      </c>
      <c r="J165" s="189">
        <f t="shared" ref="J165:J170" si="73">G165+I165</f>
        <v>4.5918367346938771</v>
      </c>
      <c r="K165" s="190">
        <f t="shared" ref="K165:K170" si="74">J165/E165</f>
        <v>4.5918367346938771</v>
      </c>
      <c r="M165" s="252"/>
      <c r="N165" s="252"/>
      <c r="P165" s="255"/>
      <c r="Q165" s="255"/>
    </row>
    <row r="166" spans="1:17" ht="15.75">
      <c r="A166" s="182">
        <f>A165+1</f>
        <v>137</v>
      </c>
      <c r="B166" s="192" t="s">
        <v>108</v>
      </c>
      <c r="C166" s="184" t="s">
        <v>20</v>
      </c>
      <c r="D166" s="245">
        <v>1</v>
      </c>
      <c r="E166" s="246">
        <v>16</v>
      </c>
      <c r="F166" s="359">
        <v>1.2244897959183672</v>
      </c>
      <c r="G166" s="187">
        <f t="shared" si="71"/>
        <v>19.591836734693874</v>
      </c>
      <c r="H166" s="188">
        <f t="shared" si="60"/>
        <v>0.30612244897959179</v>
      </c>
      <c r="I166" s="187">
        <f t="shared" si="72"/>
        <v>4.8979591836734686</v>
      </c>
      <c r="J166" s="189">
        <f t="shared" si="73"/>
        <v>24.489795918367342</v>
      </c>
      <c r="K166" s="190">
        <f t="shared" si="74"/>
        <v>1.5306122448979589</v>
      </c>
      <c r="M166" s="252"/>
      <c r="N166" s="252"/>
      <c r="P166" s="255"/>
      <c r="Q166" s="255"/>
    </row>
    <row r="167" spans="1:17" ht="15.75">
      <c r="A167" s="182">
        <f>A166+1</f>
        <v>138</v>
      </c>
      <c r="B167" s="192" t="s">
        <v>125</v>
      </c>
      <c r="C167" s="184" t="s">
        <v>20</v>
      </c>
      <c r="D167" s="245">
        <v>1</v>
      </c>
      <c r="E167" s="246">
        <v>3</v>
      </c>
      <c r="F167" s="359">
        <v>1.6326530612244896</v>
      </c>
      <c r="G167" s="187">
        <f t="shared" si="71"/>
        <v>4.8979591836734686</v>
      </c>
      <c r="H167" s="188">
        <f t="shared" si="60"/>
        <v>0.4081632653061224</v>
      </c>
      <c r="I167" s="187">
        <f t="shared" si="72"/>
        <v>1.2244897959183672</v>
      </c>
      <c r="J167" s="189">
        <f t="shared" si="73"/>
        <v>6.1224489795918355</v>
      </c>
      <c r="K167" s="190">
        <f t="shared" si="74"/>
        <v>2.0408163265306118</v>
      </c>
      <c r="M167" s="252"/>
      <c r="N167" s="252"/>
      <c r="P167" s="255"/>
      <c r="Q167" s="255"/>
    </row>
    <row r="168" spans="1:17" ht="15.75">
      <c r="A168" s="182">
        <f>A167+1</f>
        <v>139</v>
      </c>
      <c r="B168" s="192" t="s">
        <v>126</v>
      </c>
      <c r="C168" s="184" t="s">
        <v>20</v>
      </c>
      <c r="D168" s="245">
        <v>1</v>
      </c>
      <c r="E168" s="246">
        <v>1</v>
      </c>
      <c r="F168" s="359">
        <v>1.6326530612244896</v>
      </c>
      <c r="G168" s="187">
        <f t="shared" si="71"/>
        <v>1.6326530612244896</v>
      </c>
      <c r="H168" s="188">
        <f t="shared" si="60"/>
        <v>0.4081632653061224</v>
      </c>
      <c r="I168" s="187">
        <f t="shared" si="72"/>
        <v>0.4081632653061224</v>
      </c>
      <c r="J168" s="189">
        <f t="shared" si="73"/>
        <v>2.0408163265306118</v>
      </c>
      <c r="K168" s="190">
        <f t="shared" si="74"/>
        <v>2.0408163265306118</v>
      </c>
      <c r="M168" s="252"/>
      <c r="N168" s="252"/>
      <c r="P168" s="255"/>
      <c r="Q168" s="255"/>
    </row>
    <row r="169" spans="1:17" ht="15.75">
      <c r="A169" s="182">
        <f>A168+1</f>
        <v>140</v>
      </c>
      <c r="B169" s="192" t="s">
        <v>130</v>
      </c>
      <c r="C169" s="184" t="s">
        <v>20</v>
      </c>
      <c r="D169" s="245">
        <v>1</v>
      </c>
      <c r="E169" s="246">
        <v>1</v>
      </c>
      <c r="F169" s="359">
        <v>2.0408163265306123</v>
      </c>
      <c r="G169" s="187">
        <f t="shared" si="71"/>
        <v>2.0408163265306123</v>
      </c>
      <c r="H169" s="188">
        <f t="shared" si="60"/>
        <v>0.51020408163265307</v>
      </c>
      <c r="I169" s="187">
        <f t="shared" si="72"/>
        <v>0.51020408163265307</v>
      </c>
      <c r="J169" s="189">
        <f t="shared" si="73"/>
        <v>2.5510204081632653</v>
      </c>
      <c r="K169" s="190">
        <f t="shared" si="74"/>
        <v>2.5510204081632653</v>
      </c>
      <c r="M169" s="252"/>
      <c r="N169" s="252"/>
      <c r="P169" s="255"/>
      <c r="Q169" s="255"/>
    </row>
    <row r="170" spans="1:17" ht="15.75">
      <c r="A170" s="182">
        <f>A169+1</f>
        <v>141</v>
      </c>
      <c r="B170" s="192" t="s">
        <v>139</v>
      </c>
      <c r="C170" s="184" t="s">
        <v>52</v>
      </c>
      <c r="D170" s="245">
        <v>1</v>
      </c>
      <c r="E170" s="246">
        <v>1</v>
      </c>
      <c r="F170" s="359">
        <v>20.408163265306122</v>
      </c>
      <c r="G170" s="187">
        <f t="shared" si="71"/>
        <v>20.408163265306122</v>
      </c>
      <c r="H170" s="188">
        <f t="shared" si="60"/>
        <v>5.1020408163265305</v>
      </c>
      <c r="I170" s="187">
        <f t="shared" si="72"/>
        <v>5.1020408163265305</v>
      </c>
      <c r="J170" s="189">
        <f t="shared" si="73"/>
        <v>25.510204081632651</v>
      </c>
      <c r="K170" s="190">
        <f t="shared" si="74"/>
        <v>25.510204081632651</v>
      </c>
      <c r="M170" s="252"/>
      <c r="N170" s="252"/>
      <c r="P170" s="255"/>
      <c r="Q170" s="255"/>
    </row>
    <row r="171" spans="1:17" s="179" customFormat="1" ht="15.75">
      <c r="A171" s="180"/>
      <c r="B171" s="193" t="s">
        <v>140</v>
      </c>
      <c r="C171" s="193"/>
      <c r="D171" s="248"/>
      <c r="E171" s="244"/>
      <c r="F171" s="359">
        <v>0</v>
      </c>
      <c r="G171" s="180"/>
      <c r="H171" s="188">
        <f t="shared" si="60"/>
        <v>0</v>
      </c>
      <c r="I171" s="180"/>
      <c r="J171" s="180"/>
      <c r="K171" s="181"/>
      <c r="M171" s="251"/>
      <c r="N171" s="251"/>
      <c r="P171" s="254"/>
      <c r="Q171" s="254"/>
    </row>
    <row r="172" spans="1:17" ht="15.75">
      <c r="A172" s="182">
        <f>A170+1</f>
        <v>142</v>
      </c>
      <c r="B172" s="192" t="s">
        <v>113</v>
      </c>
      <c r="C172" s="184" t="s">
        <v>20</v>
      </c>
      <c r="D172" s="245">
        <v>1</v>
      </c>
      <c r="E172" s="246">
        <v>1</v>
      </c>
      <c r="F172" s="359">
        <v>4.0816326530612246</v>
      </c>
      <c r="G172" s="187">
        <f>F172*E172</f>
        <v>4.0816326530612246</v>
      </c>
      <c r="H172" s="188">
        <f t="shared" si="60"/>
        <v>1.0204081632653061</v>
      </c>
      <c r="I172" s="187">
        <f t="shared" ref="I172:I175" si="75">H172*E172</f>
        <v>1.0204081632653061</v>
      </c>
      <c r="J172" s="189">
        <f t="shared" ref="J172:J175" si="76">G172+I172</f>
        <v>5.1020408163265305</v>
      </c>
      <c r="K172" s="190">
        <f t="shared" ref="K172:K175" si="77">J172/E172</f>
        <v>5.1020408163265305</v>
      </c>
      <c r="M172" s="252"/>
      <c r="N172" s="252"/>
      <c r="P172" s="255"/>
      <c r="Q172" s="255"/>
    </row>
    <row r="173" spans="1:17" ht="15.75">
      <c r="A173" s="182">
        <f>A172+1</f>
        <v>143</v>
      </c>
      <c r="B173" s="192" t="s">
        <v>108</v>
      </c>
      <c r="C173" s="184" t="s">
        <v>20</v>
      </c>
      <c r="D173" s="245">
        <v>1</v>
      </c>
      <c r="E173" s="246">
        <v>13</v>
      </c>
      <c r="F173" s="359">
        <v>1.2244897959183672</v>
      </c>
      <c r="G173" s="187">
        <f>F173*E173</f>
        <v>15.918367346938773</v>
      </c>
      <c r="H173" s="188">
        <f t="shared" si="60"/>
        <v>0.30612244897959179</v>
      </c>
      <c r="I173" s="187">
        <f t="shared" si="75"/>
        <v>3.9795918367346932</v>
      </c>
      <c r="J173" s="189">
        <f t="shared" si="76"/>
        <v>19.897959183673464</v>
      </c>
      <c r="K173" s="190">
        <f t="shared" si="77"/>
        <v>1.5306122448979589</v>
      </c>
      <c r="M173" s="252"/>
      <c r="N173" s="252"/>
      <c r="P173" s="255"/>
      <c r="Q173" s="255"/>
    </row>
    <row r="174" spans="1:17" ht="15.75">
      <c r="A174" s="182">
        <f>A173+1</f>
        <v>144</v>
      </c>
      <c r="B174" s="192" t="s">
        <v>125</v>
      </c>
      <c r="C174" s="184" t="s">
        <v>20</v>
      </c>
      <c r="D174" s="245">
        <v>1</v>
      </c>
      <c r="E174" s="246">
        <v>8</v>
      </c>
      <c r="F174" s="359">
        <v>1.6326530612244896</v>
      </c>
      <c r="G174" s="187">
        <f>F174*E174</f>
        <v>13.061224489795917</v>
      </c>
      <c r="H174" s="188">
        <f t="shared" si="60"/>
        <v>0.4081632653061224</v>
      </c>
      <c r="I174" s="187">
        <f t="shared" si="75"/>
        <v>3.2653061224489792</v>
      </c>
      <c r="J174" s="189">
        <f t="shared" si="76"/>
        <v>16.326530612244895</v>
      </c>
      <c r="K174" s="190">
        <f t="shared" si="77"/>
        <v>2.0408163265306118</v>
      </c>
      <c r="M174" s="252"/>
      <c r="N174" s="252"/>
      <c r="P174" s="255"/>
      <c r="Q174" s="255"/>
    </row>
    <row r="175" spans="1:17" ht="15.75">
      <c r="A175" s="182">
        <f>A174+1</f>
        <v>145</v>
      </c>
      <c r="B175" s="192" t="s">
        <v>139</v>
      </c>
      <c r="C175" s="184" t="s">
        <v>52</v>
      </c>
      <c r="D175" s="245">
        <v>1</v>
      </c>
      <c r="E175" s="246">
        <v>1</v>
      </c>
      <c r="F175" s="359">
        <v>20.408163265306122</v>
      </c>
      <c r="G175" s="187">
        <f>F175*E175</f>
        <v>20.408163265306122</v>
      </c>
      <c r="H175" s="188">
        <f t="shared" si="60"/>
        <v>5.1020408163265305</v>
      </c>
      <c r="I175" s="187">
        <f t="shared" si="75"/>
        <v>5.1020408163265305</v>
      </c>
      <c r="J175" s="189">
        <f t="shared" si="76"/>
        <v>25.510204081632651</v>
      </c>
      <c r="K175" s="190">
        <f t="shared" si="77"/>
        <v>25.510204081632651</v>
      </c>
      <c r="M175" s="252"/>
      <c r="N175" s="252"/>
      <c r="P175" s="255"/>
      <c r="Q175" s="255"/>
    </row>
    <row r="176" spans="1:17" s="179" customFormat="1" ht="15.75">
      <c r="A176" s="180"/>
      <c r="B176" s="193" t="s">
        <v>141</v>
      </c>
      <c r="C176" s="193"/>
      <c r="D176" s="248"/>
      <c r="E176" s="244"/>
      <c r="F176" s="359">
        <v>0</v>
      </c>
      <c r="G176" s="180"/>
      <c r="H176" s="188">
        <f t="shared" si="60"/>
        <v>0</v>
      </c>
      <c r="I176" s="180"/>
      <c r="J176" s="180"/>
      <c r="K176" s="181"/>
      <c r="M176" s="251"/>
      <c r="N176" s="251"/>
      <c r="P176" s="254"/>
      <c r="Q176" s="254"/>
    </row>
    <row r="177" spans="1:17" ht="15.75">
      <c r="A177" s="182">
        <f>A175+1</f>
        <v>146</v>
      </c>
      <c r="B177" s="192" t="s">
        <v>118</v>
      </c>
      <c r="C177" s="184" t="s">
        <v>20</v>
      </c>
      <c r="D177" s="245">
        <v>1</v>
      </c>
      <c r="E177" s="246">
        <v>1</v>
      </c>
      <c r="F177" s="359">
        <v>10.204081632653061</v>
      </c>
      <c r="G177" s="187">
        <f t="shared" ref="G177:G182" si="78">F177*E177</f>
        <v>10.204081632653061</v>
      </c>
      <c r="H177" s="188">
        <f t="shared" si="60"/>
        <v>2.5510204081632653</v>
      </c>
      <c r="I177" s="187">
        <f t="shared" ref="I177:I182" si="79">H177*E177</f>
        <v>2.5510204081632653</v>
      </c>
      <c r="J177" s="189">
        <f t="shared" ref="J177:J182" si="80">G177+I177</f>
        <v>12.755102040816325</v>
      </c>
      <c r="K177" s="190">
        <f t="shared" ref="K177:K182" si="81">J177/E177</f>
        <v>12.755102040816325</v>
      </c>
      <c r="M177" s="252"/>
      <c r="N177" s="252"/>
      <c r="P177" s="255"/>
      <c r="Q177" s="255"/>
    </row>
    <row r="178" spans="1:17" ht="15.75">
      <c r="A178" s="182">
        <f>A177+1</f>
        <v>147</v>
      </c>
      <c r="B178" s="192" t="s">
        <v>115</v>
      </c>
      <c r="C178" s="184" t="s">
        <v>20</v>
      </c>
      <c r="D178" s="245">
        <v>1</v>
      </c>
      <c r="E178" s="246">
        <v>1</v>
      </c>
      <c r="F178" s="359">
        <v>3.6734693877551017</v>
      </c>
      <c r="G178" s="187">
        <f t="shared" si="78"/>
        <v>3.6734693877551017</v>
      </c>
      <c r="H178" s="188">
        <f t="shared" si="60"/>
        <v>0.91836734693877542</v>
      </c>
      <c r="I178" s="187">
        <f t="shared" si="79"/>
        <v>0.91836734693877542</v>
      </c>
      <c r="J178" s="189">
        <f t="shared" si="80"/>
        <v>4.5918367346938771</v>
      </c>
      <c r="K178" s="190">
        <f t="shared" si="81"/>
        <v>4.5918367346938771</v>
      </c>
      <c r="M178" s="252"/>
      <c r="N178" s="252"/>
      <c r="P178" s="255"/>
      <c r="Q178" s="255"/>
    </row>
    <row r="179" spans="1:17" ht="15.75">
      <c r="A179" s="182">
        <f>A178+1</f>
        <v>148</v>
      </c>
      <c r="B179" s="192" t="s">
        <v>108</v>
      </c>
      <c r="C179" s="184" t="s">
        <v>20</v>
      </c>
      <c r="D179" s="245">
        <v>1</v>
      </c>
      <c r="E179" s="246">
        <v>19</v>
      </c>
      <c r="F179" s="359">
        <v>1.2244897959183672</v>
      </c>
      <c r="G179" s="187">
        <f t="shared" si="78"/>
        <v>23.265306122448976</v>
      </c>
      <c r="H179" s="188">
        <f t="shared" si="60"/>
        <v>0.30612244897959179</v>
      </c>
      <c r="I179" s="187">
        <f t="shared" si="79"/>
        <v>5.816326530612244</v>
      </c>
      <c r="J179" s="189">
        <f t="shared" si="80"/>
        <v>29.08163265306122</v>
      </c>
      <c r="K179" s="190">
        <f t="shared" si="81"/>
        <v>1.5306122448979589</v>
      </c>
      <c r="M179" s="252"/>
      <c r="N179" s="252"/>
      <c r="P179" s="255"/>
      <c r="Q179" s="255"/>
    </row>
    <row r="180" spans="1:17" ht="15.75">
      <c r="A180" s="182">
        <f>A179+1</f>
        <v>149</v>
      </c>
      <c r="B180" s="192" t="s">
        <v>125</v>
      </c>
      <c r="C180" s="184" t="s">
        <v>20</v>
      </c>
      <c r="D180" s="245">
        <v>1</v>
      </c>
      <c r="E180" s="246">
        <v>10</v>
      </c>
      <c r="F180" s="359">
        <v>1.6326530612244896</v>
      </c>
      <c r="G180" s="187">
        <f t="shared" si="78"/>
        <v>16.326530612244895</v>
      </c>
      <c r="H180" s="188">
        <f t="shared" si="60"/>
        <v>0.4081632653061224</v>
      </c>
      <c r="I180" s="187">
        <f t="shared" si="79"/>
        <v>4.0816326530612237</v>
      </c>
      <c r="J180" s="189">
        <f t="shared" si="80"/>
        <v>20.408163265306118</v>
      </c>
      <c r="K180" s="190">
        <f t="shared" si="81"/>
        <v>2.0408163265306118</v>
      </c>
      <c r="M180" s="252"/>
      <c r="N180" s="252"/>
      <c r="P180" s="255"/>
      <c r="Q180" s="255"/>
    </row>
    <row r="181" spans="1:17" ht="15.75">
      <c r="A181" s="182">
        <f>A180+1</f>
        <v>150</v>
      </c>
      <c r="B181" s="192" t="s">
        <v>126</v>
      </c>
      <c r="C181" s="184" t="s">
        <v>20</v>
      </c>
      <c r="D181" s="245">
        <v>1</v>
      </c>
      <c r="E181" s="246">
        <v>3</v>
      </c>
      <c r="F181" s="359">
        <v>1.6326530612244896</v>
      </c>
      <c r="G181" s="187">
        <f t="shared" si="78"/>
        <v>4.8979591836734686</v>
      </c>
      <c r="H181" s="188">
        <f t="shared" si="60"/>
        <v>0.4081632653061224</v>
      </c>
      <c r="I181" s="187">
        <f t="shared" si="79"/>
        <v>1.2244897959183672</v>
      </c>
      <c r="J181" s="189">
        <f t="shared" si="80"/>
        <v>6.1224489795918355</v>
      </c>
      <c r="K181" s="190">
        <f t="shared" si="81"/>
        <v>2.0408163265306118</v>
      </c>
      <c r="M181" s="252"/>
      <c r="N181" s="252"/>
      <c r="P181" s="255"/>
      <c r="Q181" s="255"/>
    </row>
    <row r="182" spans="1:17" ht="15.75">
      <c r="A182" s="182">
        <f>A181+1</f>
        <v>151</v>
      </c>
      <c r="B182" s="192" t="s">
        <v>142</v>
      </c>
      <c r="C182" s="184" t="s">
        <v>52</v>
      </c>
      <c r="D182" s="245">
        <v>1</v>
      </c>
      <c r="E182" s="246">
        <v>1</v>
      </c>
      <c r="F182" s="359">
        <v>29.387755102040813</v>
      </c>
      <c r="G182" s="187">
        <f t="shared" si="78"/>
        <v>29.387755102040813</v>
      </c>
      <c r="H182" s="188">
        <f t="shared" si="60"/>
        <v>7.3469387755102034</v>
      </c>
      <c r="I182" s="187">
        <f t="shared" si="79"/>
        <v>7.3469387755102034</v>
      </c>
      <c r="J182" s="189">
        <f t="shared" si="80"/>
        <v>36.734693877551017</v>
      </c>
      <c r="K182" s="190">
        <f t="shared" si="81"/>
        <v>36.734693877551017</v>
      </c>
      <c r="M182" s="252"/>
      <c r="N182" s="252"/>
      <c r="P182" s="255"/>
      <c r="Q182" s="255"/>
    </row>
    <row r="183" spans="1:17" s="179" customFormat="1" ht="15.75">
      <c r="A183" s="180"/>
      <c r="B183" s="193" t="s">
        <v>143</v>
      </c>
      <c r="C183" s="193"/>
      <c r="D183" s="248"/>
      <c r="E183" s="244"/>
      <c r="F183" s="359">
        <v>0</v>
      </c>
      <c r="G183" s="180"/>
      <c r="H183" s="188">
        <f t="shared" si="60"/>
        <v>0</v>
      </c>
      <c r="I183" s="180"/>
      <c r="J183" s="180"/>
      <c r="K183" s="181"/>
      <c r="M183" s="251"/>
      <c r="N183" s="251"/>
      <c r="P183" s="254"/>
      <c r="Q183" s="254"/>
    </row>
    <row r="184" spans="1:17" ht="15.75">
      <c r="A184" s="182">
        <f>A182+1</f>
        <v>152</v>
      </c>
      <c r="B184" s="192" t="s">
        <v>107</v>
      </c>
      <c r="C184" s="184" t="s">
        <v>20</v>
      </c>
      <c r="D184" s="245">
        <v>1</v>
      </c>
      <c r="E184" s="246">
        <v>4</v>
      </c>
      <c r="F184" s="359">
        <v>3.6734693877551017</v>
      </c>
      <c r="G184" s="187">
        <f>F184*E184</f>
        <v>14.693877551020407</v>
      </c>
      <c r="H184" s="188">
        <f t="shared" si="60"/>
        <v>0.91836734693877542</v>
      </c>
      <c r="I184" s="187">
        <f t="shared" ref="I184:I185" si="82">H184*E184</f>
        <v>3.6734693877551017</v>
      </c>
      <c r="J184" s="189">
        <f t="shared" ref="J184:J185" si="83">G184+I184</f>
        <v>18.367346938775508</v>
      </c>
      <c r="K184" s="190">
        <f t="shared" ref="K184:K185" si="84">J184/E184</f>
        <v>4.5918367346938771</v>
      </c>
      <c r="M184" s="252"/>
      <c r="N184" s="252"/>
      <c r="P184" s="255"/>
      <c r="Q184" s="255"/>
    </row>
    <row r="185" spans="1:17" ht="15.75">
      <c r="A185" s="182">
        <f>A184+1</f>
        <v>153</v>
      </c>
      <c r="B185" s="192" t="s">
        <v>90</v>
      </c>
      <c r="C185" s="184" t="s">
        <v>52</v>
      </c>
      <c r="D185" s="245">
        <v>1</v>
      </c>
      <c r="E185" s="246">
        <v>1</v>
      </c>
      <c r="F185" s="359">
        <v>3.6734693877551017</v>
      </c>
      <c r="G185" s="187">
        <f>F185*E185</f>
        <v>3.6734693877551017</v>
      </c>
      <c r="H185" s="188">
        <f t="shared" si="60"/>
        <v>0.91836734693877542</v>
      </c>
      <c r="I185" s="187">
        <f t="shared" si="82"/>
        <v>0.91836734693877542</v>
      </c>
      <c r="J185" s="189">
        <f t="shared" si="83"/>
        <v>4.5918367346938771</v>
      </c>
      <c r="K185" s="190">
        <f t="shared" si="84"/>
        <v>4.5918367346938771</v>
      </c>
      <c r="M185" s="252"/>
      <c r="N185" s="252"/>
      <c r="P185" s="255"/>
      <c r="Q185" s="255"/>
    </row>
    <row r="186" spans="1:17" s="179" customFormat="1" ht="15.75">
      <c r="A186" s="180"/>
      <c r="B186" s="193" t="s">
        <v>144</v>
      </c>
      <c r="C186" s="193"/>
      <c r="D186" s="248"/>
      <c r="E186" s="244"/>
      <c r="F186" s="359">
        <v>0</v>
      </c>
      <c r="G186" s="180"/>
      <c r="H186" s="188">
        <f t="shared" si="60"/>
        <v>0</v>
      </c>
      <c r="I186" s="180"/>
      <c r="J186" s="180"/>
      <c r="K186" s="181"/>
      <c r="M186" s="251"/>
      <c r="N186" s="251"/>
      <c r="P186" s="254"/>
      <c r="Q186" s="254"/>
    </row>
    <row r="187" spans="1:17" ht="15.75">
      <c r="A187" s="182">
        <f>A185+1</f>
        <v>154</v>
      </c>
      <c r="B187" s="192" t="s">
        <v>118</v>
      </c>
      <c r="C187" s="184" t="s">
        <v>20</v>
      </c>
      <c r="D187" s="245">
        <v>1</v>
      </c>
      <c r="E187" s="246">
        <v>1</v>
      </c>
      <c r="F187" s="359">
        <v>10.204081632653061</v>
      </c>
      <c r="G187" s="187">
        <f t="shared" ref="G187:G192" si="85">F187*E187</f>
        <v>10.204081632653061</v>
      </c>
      <c r="H187" s="188">
        <f t="shared" si="60"/>
        <v>2.5510204081632653</v>
      </c>
      <c r="I187" s="187">
        <f t="shared" ref="I187:I192" si="86">H187*E187</f>
        <v>2.5510204081632653</v>
      </c>
      <c r="J187" s="189">
        <f t="shared" ref="J187:J192" si="87">G187+I187</f>
        <v>12.755102040816325</v>
      </c>
      <c r="K187" s="190">
        <f t="shared" ref="K187:K192" si="88">J187/E187</f>
        <v>12.755102040816325</v>
      </c>
      <c r="M187" s="252"/>
      <c r="N187" s="252"/>
      <c r="P187" s="255"/>
      <c r="Q187" s="255"/>
    </row>
    <row r="188" spans="1:17" ht="15.75">
      <c r="A188" s="182">
        <f>A187+1</f>
        <v>155</v>
      </c>
      <c r="B188" s="192" t="s">
        <v>108</v>
      </c>
      <c r="C188" s="184" t="s">
        <v>20</v>
      </c>
      <c r="D188" s="245">
        <v>1</v>
      </c>
      <c r="E188" s="246">
        <v>29</v>
      </c>
      <c r="F188" s="359">
        <v>1.2244897959183672</v>
      </c>
      <c r="G188" s="187">
        <f t="shared" si="85"/>
        <v>35.510204081632651</v>
      </c>
      <c r="H188" s="188">
        <f t="shared" si="60"/>
        <v>0.30612244897959179</v>
      </c>
      <c r="I188" s="187">
        <f t="shared" si="86"/>
        <v>8.8775510204081627</v>
      </c>
      <c r="J188" s="189">
        <f t="shared" si="87"/>
        <v>44.387755102040813</v>
      </c>
      <c r="K188" s="190">
        <f t="shared" si="88"/>
        <v>1.5306122448979591</v>
      </c>
      <c r="M188" s="252"/>
      <c r="N188" s="252"/>
      <c r="P188" s="255"/>
      <c r="Q188" s="255"/>
    </row>
    <row r="189" spans="1:17" ht="15.75">
      <c r="A189" s="182">
        <f>A188+1</f>
        <v>156</v>
      </c>
      <c r="B189" s="192" t="s">
        <v>125</v>
      </c>
      <c r="C189" s="184" t="s">
        <v>20</v>
      </c>
      <c r="D189" s="245">
        <v>1</v>
      </c>
      <c r="E189" s="246">
        <v>8</v>
      </c>
      <c r="F189" s="359">
        <v>1.6326530612244896</v>
      </c>
      <c r="G189" s="187">
        <f t="shared" si="85"/>
        <v>13.061224489795917</v>
      </c>
      <c r="H189" s="188">
        <f t="shared" si="60"/>
        <v>0.4081632653061224</v>
      </c>
      <c r="I189" s="187">
        <f t="shared" si="86"/>
        <v>3.2653061224489792</v>
      </c>
      <c r="J189" s="189">
        <f t="shared" si="87"/>
        <v>16.326530612244895</v>
      </c>
      <c r="K189" s="190">
        <f t="shared" si="88"/>
        <v>2.0408163265306118</v>
      </c>
      <c r="M189" s="252"/>
      <c r="N189" s="252"/>
      <c r="P189" s="255"/>
      <c r="Q189" s="255"/>
    </row>
    <row r="190" spans="1:17" ht="15.75">
      <c r="A190" s="182">
        <f>A189+1</f>
        <v>157</v>
      </c>
      <c r="B190" s="192" t="s">
        <v>126</v>
      </c>
      <c r="C190" s="184" t="s">
        <v>20</v>
      </c>
      <c r="D190" s="245">
        <v>1</v>
      </c>
      <c r="E190" s="246">
        <v>2</v>
      </c>
      <c r="F190" s="359">
        <v>1.6326530612244896</v>
      </c>
      <c r="G190" s="187">
        <f t="shared" si="85"/>
        <v>3.2653061224489792</v>
      </c>
      <c r="H190" s="188">
        <f t="shared" si="60"/>
        <v>0.4081632653061224</v>
      </c>
      <c r="I190" s="187">
        <f t="shared" si="86"/>
        <v>0.81632653061224481</v>
      </c>
      <c r="J190" s="189">
        <f t="shared" si="87"/>
        <v>4.0816326530612237</v>
      </c>
      <c r="K190" s="190">
        <f t="shared" si="88"/>
        <v>2.0408163265306118</v>
      </c>
      <c r="M190" s="252"/>
      <c r="N190" s="252"/>
      <c r="P190" s="255"/>
      <c r="Q190" s="255"/>
    </row>
    <row r="191" spans="1:17" ht="15.75">
      <c r="A191" s="182">
        <f>A190+1</f>
        <v>158</v>
      </c>
      <c r="B191" s="192" t="s">
        <v>145</v>
      </c>
      <c r="C191" s="184" t="s">
        <v>20</v>
      </c>
      <c r="D191" s="245">
        <v>1</v>
      </c>
      <c r="E191" s="246">
        <v>1</v>
      </c>
      <c r="F191" s="359">
        <v>1.6326530612244896</v>
      </c>
      <c r="G191" s="187">
        <f t="shared" si="85"/>
        <v>1.6326530612244896</v>
      </c>
      <c r="H191" s="188">
        <f t="shared" si="60"/>
        <v>0.4081632653061224</v>
      </c>
      <c r="I191" s="187">
        <f t="shared" si="86"/>
        <v>0.4081632653061224</v>
      </c>
      <c r="J191" s="189">
        <f t="shared" si="87"/>
        <v>2.0408163265306118</v>
      </c>
      <c r="K191" s="190">
        <f t="shared" si="88"/>
        <v>2.0408163265306118</v>
      </c>
      <c r="M191" s="252"/>
      <c r="N191" s="252"/>
      <c r="P191" s="255"/>
      <c r="Q191" s="255"/>
    </row>
    <row r="192" spans="1:17" ht="15.75">
      <c r="A192" s="182">
        <f>A191+1</f>
        <v>159</v>
      </c>
      <c r="B192" s="192" t="s">
        <v>146</v>
      </c>
      <c r="C192" s="184" t="s">
        <v>52</v>
      </c>
      <c r="D192" s="245">
        <v>1</v>
      </c>
      <c r="E192" s="246">
        <v>1</v>
      </c>
      <c r="F192" s="359">
        <v>35.102040816326529</v>
      </c>
      <c r="G192" s="187">
        <f t="shared" si="85"/>
        <v>35.102040816326529</v>
      </c>
      <c r="H192" s="188">
        <f t="shared" si="60"/>
        <v>8.7755102040816322</v>
      </c>
      <c r="I192" s="187">
        <f t="shared" si="86"/>
        <v>8.7755102040816322</v>
      </c>
      <c r="J192" s="189">
        <f t="shared" si="87"/>
        <v>43.877551020408163</v>
      </c>
      <c r="K192" s="190">
        <f t="shared" si="88"/>
        <v>43.877551020408163</v>
      </c>
      <c r="M192" s="252"/>
      <c r="N192" s="252"/>
      <c r="P192" s="255"/>
      <c r="Q192" s="255"/>
    </row>
    <row r="193" spans="1:17" s="179" customFormat="1" ht="15.75">
      <c r="A193" s="180"/>
      <c r="B193" s="193" t="s">
        <v>147</v>
      </c>
      <c r="C193" s="193"/>
      <c r="D193" s="248"/>
      <c r="E193" s="244"/>
      <c r="F193" s="359">
        <v>0</v>
      </c>
      <c r="G193" s="180"/>
      <c r="H193" s="188">
        <f t="shared" si="60"/>
        <v>0</v>
      </c>
      <c r="I193" s="180"/>
      <c r="J193" s="180"/>
      <c r="K193" s="181"/>
      <c r="M193" s="251"/>
      <c r="N193" s="251"/>
      <c r="P193" s="254"/>
      <c r="Q193" s="254"/>
    </row>
    <row r="194" spans="1:17" ht="15.75">
      <c r="A194" s="182">
        <f>A192+1</f>
        <v>160</v>
      </c>
      <c r="B194" s="192" t="s">
        <v>118</v>
      </c>
      <c r="C194" s="184" t="s">
        <v>20</v>
      </c>
      <c r="D194" s="245">
        <v>1</v>
      </c>
      <c r="E194" s="246">
        <v>1</v>
      </c>
      <c r="F194" s="359">
        <v>10.204081632653061</v>
      </c>
      <c r="G194" s="187">
        <f t="shared" ref="G194:G199" si="89">F194*E194</f>
        <v>10.204081632653061</v>
      </c>
      <c r="H194" s="188">
        <f t="shared" si="60"/>
        <v>2.5510204081632653</v>
      </c>
      <c r="I194" s="187">
        <f t="shared" ref="I194:I199" si="90">H194*E194</f>
        <v>2.5510204081632653</v>
      </c>
      <c r="J194" s="189">
        <f t="shared" ref="J194:J199" si="91">G194+I194</f>
        <v>12.755102040816325</v>
      </c>
      <c r="K194" s="190">
        <f t="shared" ref="K194:K199" si="92">J194/E194</f>
        <v>12.755102040816325</v>
      </c>
      <c r="M194" s="252"/>
      <c r="N194" s="252"/>
      <c r="P194" s="255"/>
      <c r="Q194" s="255"/>
    </row>
    <row r="195" spans="1:17" ht="15.75">
      <c r="A195" s="182">
        <f>A194+1</f>
        <v>161</v>
      </c>
      <c r="B195" s="192" t="s">
        <v>108</v>
      </c>
      <c r="C195" s="184" t="s">
        <v>20</v>
      </c>
      <c r="D195" s="245">
        <v>1</v>
      </c>
      <c r="E195" s="246">
        <v>28</v>
      </c>
      <c r="F195" s="359">
        <v>1.2244897959183672</v>
      </c>
      <c r="G195" s="187">
        <f t="shared" si="89"/>
        <v>34.285714285714278</v>
      </c>
      <c r="H195" s="188">
        <f t="shared" si="60"/>
        <v>0.30612244897959179</v>
      </c>
      <c r="I195" s="187">
        <f t="shared" si="90"/>
        <v>8.5714285714285694</v>
      </c>
      <c r="J195" s="189">
        <f t="shared" si="91"/>
        <v>42.857142857142847</v>
      </c>
      <c r="K195" s="190">
        <f t="shared" si="92"/>
        <v>1.5306122448979589</v>
      </c>
      <c r="M195" s="252"/>
      <c r="N195" s="252"/>
      <c r="P195" s="255"/>
      <c r="Q195" s="255"/>
    </row>
    <row r="196" spans="1:17" ht="15.75">
      <c r="A196" s="182">
        <f>A195+1</f>
        <v>162</v>
      </c>
      <c r="B196" s="192" t="s">
        <v>125</v>
      </c>
      <c r="C196" s="184" t="s">
        <v>20</v>
      </c>
      <c r="D196" s="245">
        <v>1</v>
      </c>
      <c r="E196" s="246">
        <v>3</v>
      </c>
      <c r="F196" s="359">
        <v>1.6326530612244896</v>
      </c>
      <c r="G196" s="187">
        <f t="shared" si="89"/>
        <v>4.8979591836734686</v>
      </c>
      <c r="H196" s="188">
        <f t="shared" si="60"/>
        <v>0.4081632653061224</v>
      </c>
      <c r="I196" s="187">
        <f t="shared" si="90"/>
        <v>1.2244897959183672</v>
      </c>
      <c r="J196" s="189">
        <f t="shared" si="91"/>
        <v>6.1224489795918355</v>
      </c>
      <c r="K196" s="190">
        <f t="shared" si="92"/>
        <v>2.0408163265306118</v>
      </c>
      <c r="M196" s="252"/>
      <c r="N196" s="252"/>
      <c r="P196" s="255"/>
      <c r="Q196" s="255"/>
    </row>
    <row r="197" spans="1:17" ht="15.75">
      <c r="A197" s="182">
        <f>A196+1</f>
        <v>163</v>
      </c>
      <c r="B197" s="192" t="s">
        <v>126</v>
      </c>
      <c r="C197" s="184" t="s">
        <v>20</v>
      </c>
      <c r="D197" s="245">
        <v>1</v>
      </c>
      <c r="E197" s="246">
        <v>6</v>
      </c>
      <c r="F197" s="359">
        <v>1.6326530612244896</v>
      </c>
      <c r="G197" s="187">
        <f t="shared" si="89"/>
        <v>9.7959183673469372</v>
      </c>
      <c r="H197" s="188">
        <f t="shared" si="60"/>
        <v>0.4081632653061224</v>
      </c>
      <c r="I197" s="187">
        <f t="shared" si="90"/>
        <v>2.4489795918367343</v>
      </c>
      <c r="J197" s="189">
        <f t="shared" si="91"/>
        <v>12.244897959183671</v>
      </c>
      <c r="K197" s="190">
        <f t="shared" si="92"/>
        <v>2.0408163265306118</v>
      </c>
      <c r="M197" s="252"/>
      <c r="N197" s="252"/>
      <c r="P197" s="255"/>
      <c r="Q197" s="255"/>
    </row>
    <row r="198" spans="1:17" ht="15.75">
      <c r="A198" s="182">
        <f>A197+1</f>
        <v>164</v>
      </c>
      <c r="B198" s="192" t="s">
        <v>148</v>
      </c>
      <c r="C198" s="184" t="s">
        <v>20</v>
      </c>
      <c r="D198" s="245">
        <v>1</v>
      </c>
      <c r="E198" s="246">
        <v>6</v>
      </c>
      <c r="F198" s="359">
        <v>12.244897959183673</v>
      </c>
      <c r="G198" s="187">
        <f t="shared" si="89"/>
        <v>73.469387755102034</v>
      </c>
      <c r="H198" s="188">
        <f t="shared" si="60"/>
        <v>3.0612244897959182</v>
      </c>
      <c r="I198" s="187">
        <f t="shared" si="90"/>
        <v>18.367346938775508</v>
      </c>
      <c r="J198" s="189">
        <f t="shared" si="91"/>
        <v>91.836734693877546</v>
      </c>
      <c r="K198" s="190">
        <f t="shared" si="92"/>
        <v>15.306122448979592</v>
      </c>
      <c r="M198" s="252"/>
      <c r="N198" s="252"/>
      <c r="P198" s="255"/>
      <c r="Q198" s="255"/>
    </row>
    <row r="199" spans="1:17" ht="15.75">
      <c r="A199" s="182">
        <f>A198+1</f>
        <v>165</v>
      </c>
      <c r="B199" s="192" t="s">
        <v>149</v>
      </c>
      <c r="C199" s="184" t="s">
        <v>52</v>
      </c>
      <c r="D199" s="245">
        <v>1</v>
      </c>
      <c r="E199" s="246">
        <v>1</v>
      </c>
      <c r="F199" s="359">
        <v>38.367346938775505</v>
      </c>
      <c r="G199" s="187">
        <f t="shared" si="89"/>
        <v>38.367346938775505</v>
      </c>
      <c r="H199" s="188">
        <f t="shared" si="60"/>
        <v>9.5918367346938762</v>
      </c>
      <c r="I199" s="187">
        <f t="shared" si="90"/>
        <v>9.5918367346938762</v>
      </c>
      <c r="J199" s="189">
        <f t="shared" si="91"/>
        <v>47.959183673469383</v>
      </c>
      <c r="K199" s="190">
        <f t="shared" si="92"/>
        <v>47.959183673469383</v>
      </c>
      <c r="M199" s="252"/>
      <c r="N199" s="252"/>
      <c r="P199" s="255"/>
      <c r="Q199" s="255"/>
    </row>
    <row r="200" spans="1:17" s="179" customFormat="1" ht="15.75">
      <c r="A200" s="180"/>
      <c r="B200" s="193" t="s">
        <v>150</v>
      </c>
      <c r="C200" s="193"/>
      <c r="D200" s="248"/>
      <c r="E200" s="244"/>
      <c r="F200" s="359">
        <v>0</v>
      </c>
      <c r="G200" s="180"/>
      <c r="H200" s="188">
        <f t="shared" si="60"/>
        <v>0</v>
      </c>
      <c r="I200" s="180"/>
      <c r="J200" s="180"/>
      <c r="K200" s="181"/>
      <c r="M200" s="251"/>
      <c r="N200" s="251"/>
      <c r="P200" s="254"/>
      <c r="Q200" s="254"/>
    </row>
    <row r="201" spans="1:17" ht="15.75">
      <c r="A201" s="182">
        <f>A199+1</f>
        <v>166</v>
      </c>
      <c r="B201" s="192" t="s">
        <v>119</v>
      </c>
      <c r="C201" s="184" t="s">
        <v>20</v>
      </c>
      <c r="D201" s="245">
        <v>1</v>
      </c>
      <c r="E201" s="246">
        <v>1</v>
      </c>
      <c r="F201" s="359">
        <v>4.0816326530612246</v>
      </c>
      <c r="G201" s="187">
        <f>F201*E201</f>
        <v>4.0816326530612246</v>
      </c>
      <c r="H201" s="188">
        <f t="shared" si="60"/>
        <v>1.0204081632653061</v>
      </c>
      <c r="I201" s="187">
        <f t="shared" ref="I201:I205" si="93">H201*E201</f>
        <v>1.0204081632653061</v>
      </c>
      <c r="J201" s="189">
        <f>G201+I201</f>
        <v>5.1020408163265305</v>
      </c>
      <c r="K201" s="190">
        <f>J201/E201</f>
        <v>5.1020408163265305</v>
      </c>
      <c r="M201" s="252"/>
      <c r="N201" s="252"/>
      <c r="P201" s="255"/>
      <c r="Q201" s="255"/>
    </row>
    <row r="202" spans="1:17" ht="15.75">
      <c r="A202" s="182">
        <f>A201+1</f>
        <v>167</v>
      </c>
      <c r="B202" s="192" t="s">
        <v>108</v>
      </c>
      <c r="C202" s="184" t="s">
        <v>20</v>
      </c>
      <c r="D202" s="245">
        <v>1</v>
      </c>
      <c r="E202" s="246">
        <v>14</v>
      </c>
      <c r="F202" s="359">
        <v>1.2244897959183672</v>
      </c>
      <c r="G202" s="187">
        <f>F202*E202</f>
        <v>17.142857142857139</v>
      </c>
      <c r="H202" s="188">
        <f t="shared" si="60"/>
        <v>0.30612244897959179</v>
      </c>
      <c r="I202" s="187">
        <f t="shared" si="93"/>
        <v>4.2857142857142847</v>
      </c>
      <c r="J202" s="189">
        <f t="shared" ref="J202:J205" si="94">G202+I202</f>
        <v>21.428571428571423</v>
      </c>
      <c r="K202" s="190">
        <f t="shared" ref="K202:K205" si="95">J202/E202</f>
        <v>1.5306122448979589</v>
      </c>
      <c r="M202" s="252"/>
      <c r="N202" s="252"/>
      <c r="P202" s="255"/>
      <c r="Q202" s="255"/>
    </row>
    <row r="203" spans="1:17" ht="15.75">
      <c r="A203" s="182">
        <f>A202+1</f>
        <v>168</v>
      </c>
      <c r="B203" s="192" t="s">
        <v>125</v>
      </c>
      <c r="C203" s="184" t="s">
        <v>20</v>
      </c>
      <c r="D203" s="245">
        <v>1</v>
      </c>
      <c r="E203" s="246">
        <v>15</v>
      </c>
      <c r="F203" s="359">
        <v>1.6326530612244896</v>
      </c>
      <c r="G203" s="187">
        <f>F203*E203</f>
        <v>24.489795918367346</v>
      </c>
      <c r="H203" s="188">
        <f t="shared" si="60"/>
        <v>0.4081632653061224</v>
      </c>
      <c r="I203" s="187">
        <f t="shared" si="93"/>
        <v>6.1224489795918364</v>
      </c>
      <c r="J203" s="189">
        <f t="shared" si="94"/>
        <v>30.612244897959183</v>
      </c>
      <c r="K203" s="190">
        <f t="shared" si="95"/>
        <v>2.0408163265306123</v>
      </c>
      <c r="M203" s="252"/>
      <c r="N203" s="252"/>
      <c r="P203" s="255"/>
      <c r="Q203" s="255"/>
    </row>
    <row r="204" spans="1:17" ht="15.75">
      <c r="A204" s="182">
        <f>A203+1</f>
        <v>169</v>
      </c>
      <c r="B204" s="192" t="s">
        <v>126</v>
      </c>
      <c r="C204" s="184" t="s">
        <v>20</v>
      </c>
      <c r="D204" s="245">
        <v>1</v>
      </c>
      <c r="E204" s="246">
        <v>1</v>
      </c>
      <c r="F204" s="359">
        <v>1.6326530612244896</v>
      </c>
      <c r="G204" s="187">
        <f>F204*E204</f>
        <v>1.6326530612244896</v>
      </c>
      <c r="H204" s="188">
        <f t="shared" si="60"/>
        <v>0.4081632653061224</v>
      </c>
      <c r="I204" s="187">
        <f t="shared" si="93"/>
        <v>0.4081632653061224</v>
      </c>
      <c r="J204" s="189">
        <f t="shared" si="94"/>
        <v>2.0408163265306118</v>
      </c>
      <c r="K204" s="190">
        <f t="shared" si="95"/>
        <v>2.0408163265306118</v>
      </c>
      <c r="M204" s="252"/>
      <c r="N204" s="252"/>
      <c r="P204" s="255"/>
      <c r="Q204" s="255"/>
    </row>
    <row r="205" spans="1:17" ht="15.75">
      <c r="A205" s="182">
        <f>A204+1</f>
        <v>170</v>
      </c>
      <c r="B205" s="192" t="s">
        <v>151</v>
      </c>
      <c r="C205" s="184" t="s">
        <v>52</v>
      </c>
      <c r="D205" s="245">
        <v>1</v>
      </c>
      <c r="E205" s="246">
        <v>1</v>
      </c>
      <c r="F205" s="359">
        <v>26.938775510204081</v>
      </c>
      <c r="G205" s="187">
        <f>F205*E205</f>
        <v>26.938775510204081</v>
      </c>
      <c r="H205" s="188">
        <f t="shared" si="60"/>
        <v>6.7346938775510203</v>
      </c>
      <c r="I205" s="187">
        <f t="shared" si="93"/>
        <v>6.7346938775510203</v>
      </c>
      <c r="J205" s="189">
        <f t="shared" si="94"/>
        <v>33.673469387755105</v>
      </c>
      <c r="K205" s="190">
        <f t="shared" si="95"/>
        <v>33.673469387755105</v>
      </c>
      <c r="M205" s="252"/>
      <c r="N205" s="252"/>
      <c r="P205" s="255"/>
      <c r="Q205" s="255"/>
    </row>
    <row r="206" spans="1:17" s="179" customFormat="1" ht="15.75">
      <c r="A206" s="180"/>
      <c r="B206" s="193" t="s">
        <v>152</v>
      </c>
      <c r="C206" s="193"/>
      <c r="D206" s="248"/>
      <c r="E206" s="244"/>
      <c r="F206" s="359">
        <v>0</v>
      </c>
      <c r="G206" s="180"/>
      <c r="H206" s="188">
        <f t="shared" ref="H206:H269" si="96">F206*0.25</f>
        <v>0</v>
      </c>
      <c r="I206" s="180"/>
      <c r="J206" s="180"/>
      <c r="K206" s="181"/>
      <c r="M206" s="251"/>
      <c r="N206" s="251"/>
      <c r="P206" s="254"/>
      <c r="Q206" s="254"/>
    </row>
    <row r="207" spans="1:17" ht="15.75">
      <c r="A207" s="182">
        <f>A205+1</f>
        <v>171</v>
      </c>
      <c r="B207" s="192" t="s">
        <v>112</v>
      </c>
      <c r="C207" s="184" t="s">
        <v>20</v>
      </c>
      <c r="D207" s="245">
        <v>1</v>
      </c>
      <c r="E207" s="246">
        <v>1</v>
      </c>
      <c r="F207" s="359">
        <v>3.6734693877551017</v>
      </c>
      <c r="G207" s="187">
        <f>F207*E207</f>
        <v>3.6734693877551017</v>
      </c>
      <c r="H207" s="188">
        <f t="shared" si="96"/>
        <v>0.91836734693877542</v>
      </c>
      <c r="I207" s="187">
        <f t="shared" ref="I207:I210" si="97">H207*E207</f>
        <v>0.91836734693877542</v>
      </c>
      <c r="J207" s="189">
        <f t="shared" ref="J207:J210" si="98">G207+I207</f>
        <v>4.5918367346938771</v>
      </c>
      <c r="K207" s="190">
        <f t="shared" ref="K207:K210" si="99">J207/E207</f>
        <v>4.5918367346938771</v>
      </c>
      <c r="M207" s="252"/>
      <c r="N207" s="252"/>
      <c r="P207" s="255"/>
      <c r="Q207" s="255"/>
    </row>
    <row r="208" spans="1:17" ht="15.75">
      <c r="A208" s="182">
        <f>A207+1</f>
        <v>172</v>
      </c>
      <c r="B208" s="192" t="s">
        <v>108</v>
      </c>
      <c r="C208" s="184" t="s">
        <v>20</v>
      </c>
      <c r="D208" s="245">
        <v>1</v>
      </c>
      <c r="E208" s="246">
        <v>15</v>
      </c>
      <c r="F208" s="359">
        <v>1.2244897959183672</v>
      </c>
      <c r="G208" s="187">
        <f>F208*E208</f>
        <v>18.367346938775508</v>
      </c>
      <c r="H208" s="188">
        <f t="shared" si="96"/>
        <v>0.30612244897959179</v>
      </c>
      <c r="I208" s="187">
        <f t="shared" si="97"/>
        <v>4.5918367346938771</v>
      </c>
      <c r="J208" s="189">
        <f t="shared" si="98"/>
        <v>22.959183673469386</v>
      </c>
      <c r="K208" s="190">
        <f t="shared" si="99"/>
        <v>1.5306122448979591</v>
      </c>
      <c r="M208" s="252"/>
      <c r="N208" s="252"/>
      <c r="P208" s="255"/>
      <c r="Q208" s="255"/>
    </row>
    <row r="209" spans="1:17" ht="15.75">
      <c r="A209" s="182">
        <f>A208+1</f>
        <v>173</v>
      </c>
      <c r="B209" s="192" t="s">
        <v>125</v>
      </c>
      <c r="C209" s="184" t="s">
        <v>20</v>
      </c>
      <c r="D209" s="245">
        <v>1</v>
      </c>
      <c r="E209" s="246">
        <v>4</v>
      </c>
      <c r="F209" s="359">
        <v>1.6326530612244896</v>
      </c>
      <c r="G209" s="187">
        <f>F209*E209</f>
        <v>6.5306122448979584</v>
      </c>
      <c r="H209" s="188">
        <f t="shared" si="96"/>
        <v>0.4081632653061224</v>
      </c>
      <c r="I209" s="187">
        <f t="shared" si="97"/>
        <v>1.6326530612244896</v>
      </c>
      <c r="J209" s="189">
        <f t="shared" si="98"/>
        <v>8.1632653061224474</v>
      </c>
      <c r="K209" s="190">
        <f t="shared" si="99"/>
        <v>2.0408163265306118</v>
      </c>
      <c r="M209" s="252"/>
      <c r="N209" s="252"/>
      <c r="P209" s="255"/>
      <c r="Q209" s="255"/>
    </row>
    <row r="210" spans="1:17" ht="15.75">
      <c r="A210" s="182">
        <f>A209+1</f>
        <v>174</v>
      </c>
      <c r="B210" s="192" t="s">
        <v>135</v>
      </c>
      <c r="C210" s="184" t="s">
        <v>52</v>
      </c>
      <c r="D210" s="245">
        <v>1</v>
      </c>
      <c r="E210" s="246">
        <v>1</v>
      </c>
      <c r="F210" s="359">
        <v>17.959183673469386</v>
      </c>
      <c r="G210" s="187">
        <f>F210*E210</f>
        <v>17.959183673469386</v>
      </c>
      <c r="H210" s="188">
        <f t="shared" si="96"/>
        <v>4.4897959183673466</v>
      </c>
      <c r="I210" s="187">
        <f t="shared" si="97"/>
        <v>4.4897959183673466</v>
      </c>
      <c r="J210" s="189">
        <f t="shared" si="98"/>
        <v>22.448979591836732</v>
      </c>
      <c r="K210" s="190">
        <f t="shared" si="99"/>
        <v>22.448979591836732</v>
      </c>
      <c r="M210" s="252"/>
      <c r="N210" s="252"/>
      <c r="P210" s="255"/>
      <c r="Q210" s="255"/>
    </row>
    <row r="211" spans="1:17" s="179" customFormat="1" ht="15.75">
      <c r="A211" s="180"/>
      <c r="B211" s="193" t="s">
        <v>153</v>
      </c>
      <c r="C211" s="193"/>
      <c r="D211" s="248"/>
      <c r="E211" s="244"/>
      <c r="F211" s="359">
        <v>0</v>
      </c>
      <c r="G211" s="180"/>
      <c r="H211" s="188">
        <f t="shared" si="96"/>
        <v>0</v>
      </c>
      <c r="I211" s="180"/>
      <c r="J211" s="180"/>
      <c r="K211" s="181"/>
      <c r="M211" s="251"/>
      <c r="N211" s="251"/>
      <c r="P211" s="254"/>
      <c r="Q211" s="254"/>
    </row>
    <row r="212" spans="1:17" ht="15.75">
      <c r="A212" s="182">
        <f>A210+1</f>
        <v>175</v>
      </c>
      <c r="B212" s="192" t="s">
        <v>113</v>
      </c>
      <c r="C212" s="184" t="s">
        <v>20</v>
      </c>
      <c r="D212" s="245">
        <v>1</v>
      </c>
      <c r="E212" s="246">
        <v>1</v>
      </c>
      <c r="F212" s="359">
        <v>4.0816326530612246</v>
      </c>
      <c r="G212" s="187">
        <f>F212*E212</f>
        <v>4.0816326530612246</v>
      </c>
      <c r="H212" s="188">
        <f t="shared" si="96"/>
        <v>1.0204081632653061</v>
      </c>
      <c r="I212" s="187">
        <f t="shared" ref="I212:I216" si="100">H212*E212</f>
        <v>1.0204081632653061</v>
      </c>
      <c r="J212" s="189">
        <f t="shared" ref="J212:J216" si="101">G212+I212</f>
        <v>5.1020408163265305</v>
      </c>
      <c r="K212" s="190">
        <f t="shared" ref="K212:K216" si="102">J212/E212</f>
        <v>5.1020408163265305</v>
      </c>
      <c r="M212" s="252"/>
      <c r="N212" s="252"/>
      <c r="P212" s="255"/>
      <c r="Q212" s="255"/>
    </row>
    <row r="213" spans="1:17" ht="15.75">
      <c r="A213" s="182">
        <f>A212+1</f>
        <v>176</v>
      </c>
      <c r="B213" s="192" t="s">
        <v>108</v>
      </c>
      <c r="C213" s="184" t="s">
        <v>20</v>
      </c>
      <c r="D213" s="245">
        <v>1</v>
      </c>
      <c r="E213" s="246">
        <v>28</v>
      </c>
      <c r="F213" s="359">
        <v>1.2244897959183672</v>
      </c>
      <c r="G213" s="187">
        <f>F213*E213</f>
        <v>34.285714285714278</v>
      </c>
      <c r="H213" s="188">
        <f t="shared" si="96"/>
        <v>0.30612244897959179</v>
      </c>
      <c r="I213" s="187">
        <f t="shared" si="100"/>
        <v>8.5714285714285694</v>
      </c>
      <c r="J213" s="189">
        <f t="shared" si="101"/>
        <v>42.857142857142847</v>
      </c>
      <c r="K213" s="190">
        <f t="shared" si="102"/>
        <v>1.5306122448979589</v>
      </c>
      <c r="M213" s="252"/>
      <c r="N213" s="252"/>
      <c r="P213" s="255"/>
      <c r="Q213" s="255"/>
    </row>
    <row r="214" spans="1:17" ht="15.75">
      <c r="A214" s="182">
        <f>A213+1</f>
        <v>177</v>
      </c>
      <c r="B214" s="192" t="s">
        <v>125</v>
      </c>
      <c r="C214" s="184" t="s">
        <v>20</v>
      </c>
      <c r="D214" s="245">
        <v>1</v>
      </c>
      <c r="E214" s="246">
        <v>7</v>
      </c>
      <c r="F214" s="359">
        <v>1.6326530612244896</v>
      </c>
      <c r="G214" s="187">
        <f>F214*E214</f>
        <v>11.428571428571427</v>
      </c>
      <c r="H214" s="188">
        <f t="shared" si="96"/>
        <v>0.4081632653061224</v>
      </c>
      <c r="I214" s="187">
        <f t="shared" si="100"/>
        <v>2.8571428571428568</v>
      </c>
      <c r="J214" s="189">
        <f t="shared" si="101"/>
        <v>14.285714285714285</v>
      </c>
      <c r="K214" s="190">
        <f t="shared" si="102"/>
        <v>2.0408163265306123</v>
      </c>
      <c r="M214" s="252"/>
      <c r="N214" s="252"/>
      <c r="P214" s="255"/>
      <c r="Q214" s="255"/>
    </row>
    <row r="215" spans="1:17" ht="15.75">
      <c r="A215" s="182">
        <f>A214+1</f>
        <v>178</v>
      </c>
      <c r="B215" s="192" t="s">
        <v>126</v>
      </c>
      <c r="C215" s="184" t="s">
        <v>20</v>
      </c>
      <c r="D215" s="245">
        <v>1</v>
      </c>
      <c r="E215" s="246">
        <v>1</v>
      </c>
      <c r="F215" s="359">
        <v>1.6326530612244896</v>
      </c>
      <c r="G215" s="187">
        <f>F215*E215</f>
        <v>1.6326530612244896</v>
      </c>
      <c r="H215" s="188">
        <f t="shared" si="96"/>
        <v>0.4081632653061224</v>
      </c>
      <c r="I215" s="187">
        <f t="shared" si="100"/>
        <v>0.4081632653061224</v>
      </c>
      <c r="J215" s="189">
        <f t="shared" si="101"/>
        <v>2.0408163265306118</v>
      </c>
      <c r="K215" s="190">
        <f t="shared" si="102"/>
        <v>2.0408163265306118</v>
      </c>
      <c r="M215" s="252"/>
      <c r="N215" s="252"/>
      <c r="P215" s="255"/>
      <c r="Q215" s="255"/>
    </row>
    <row r="216" spans="1:17" ht="15.75">
      <c r="A216" s="182">
        <f>A215+1</f>
        <v>179</v>
      </c>
      <c r="B216" s="192" t="s">
        <v>154</v>
      </c>
      <c r="C216" s="184" t="s">
        <v>52</v>
      </c>
      <c r="D216" s="245">
        <v>1</v>
      </c>
      <c r="E216" s="246">
        <v>1</v>
      </c>
      <c r="F216" s="359">
        <v>32.653061224489797</v>
      </c>
      <c r="G216" s="187">
        <f>F216*E216</f>
        <v>32.653061224489797</v>
      </c>
      <c r="H216" s="188">
        <f t="shared" si="96"/>
        <v>8.1632653061224492</v>
      </c>
      <c r="I216" s="187">
        <f t="shared" si="100"/>
        <v>8.1632653061224492</v>
      </c>
      <c r="J216" s="189">
        <f t="shared" si="101"/>
        <v>40.816326530612244</v>
      </c>
      <c r="K216" s="190">
        <f t="shared" si="102"/>
        <v>40.816326530612244</v>
      </c>
      <c r="M216" s="252"/>
      <c r="N216" s="252"/>
      <c r="P216" s="255"/>
      <c r="Q216" s="255"/>
    </row>
    <row r="217" spans="1:17" s="179" customFormat="1" ht="15.75">
      <c r="A217" s="180"/>
      <c r="B217" s="193" t="s">
        <v>155</v>
      </c>
      <c r="C217" s="193"/>
      <c r="D217" s="248"/>
      <c r="E217" s="244"/>
      <c r="F217" s="359">
        <v>0</v>
      </c>
      <c r="G217" s="180"/>
      <c r="H217" s="188">
        <f t="shared" si="96"/>
        <v>0</v>
      </c>
      <c r="I217" s="180"/>
      <c r="J217" s="180"/>
      <c r="K217" s="181"/>
      <c r="M217" s="251"/>
      <c r="N217" s="251"/>
      <c r="P217" s="254"/>
      <c r="Q217" s="254"/>
    </row>
    <row r="218" spans="1:17" ht="15.75">
      <c r="A218" s="182">
        <f>A216+1</f>
        <v>180</v>
      </c>
      <c r="B218" s="192" t="s">
        <v>112</v>
      </c>
      <c r="C218" s="184" t="s">
        <v>20</v>
      </c>
      <c r="D218" s="245">
        <v>1</v>
      </c>
      <c r="E218" s="246">
        <v>1</v>
      </c>
      <c r="F218" s="359">
        <v>4.0816326530612246</v>
      </c>
      <c r="G218" s="187">
        <f>F218*E218</f>
        <v>4.0816326530612246</v>
      </c>
      <c r="H218" s="188">
        <f t="shared" si="96"/>
        <v>1.0204081632653061</v>
      </c>
      <c r="I218" s="187">
        <f t="shared" ref="I218:I221" si="103">H218*E218</f>
        <v>1.0204081632653061</v>
      </c>
      <c r="J218" s="189">
        <f t="shared" ref="J218:J221" si="104">G218+I218</f>
        <v>5.1020408163265305</v>
      </c>
      <c r="K218" s="190">
        <f t="shared" ref="K218:K221" si="105">J218/E218</f>
        <v>5.1020408163265305</v>
      </c>
      <c r="M218" s="252"/>
      <c r="N218" s="252"/>
      <c r="P218" s="255"/>
      <c r="Q218" s="255"/>
    </row>
    <row r="219" spans="1:17" ht="15.75">
      <c r="A219" s="182">
        <f>A218+1</f>
        <v>181</v>
      </c>
      <c r="B219" s="192" t="s">
        <v>108</v>
      </c>
      <c r="C219" s="184" t="s">
        <v>20</v>
      </c>
      <c r="D219" s="245">
        <v>1</v>
      </c>
      <c r="E219" s="246">
        <v>27</v>
      </c>
      <c r="F219" s="359">
        <v>1.2244897959183672</v>
      </c>
      <c r="G219" s="187">
        <f>F219*E219</f>
        <v>33.061224489795912</v>
      </c>
      <c r="H219" s="188">
        <f t="shared" si="96"/>
        <v>0.30612244897959179</v>
      </c>
      <c r="I219" s="187">
        <f t="shared" si="103"/>
        <v>8.2653061224489779</v>
      </c>
      <c r="J219" s="189">
        <f t="shared" si="104"/>
        <v>41.326530612244888</v>
      </c>
      <c r="K219" s="190">
        <f t="shared" si="105"/>
        <v>1.5306122448979589</v>
      </c>
      <c r="M219" s="252"/>
      <c r="N219" s="252"/>
      <c r="P219" s="255"/>
      <c r="Q219" s="255"/>
    </row>
    <row r="220" spans="1:17" ht="15.75">
      <c r="A220" s="182">
        <f>A219+1</f>
        <v>182</v>
      </c>
      <c r="B220" s="192" t="s">
        <v>125</v>
      </c>
      <c r="C220" s="184" t="s">
        <v>20</v>
      </c>
      <c r="D220" s="245">
        <v>1</v>
      </c>
      <c r="E220" s="246">
        <v>3</v>
      </c>
      <c r="F220" s="359">
        <v>1.6326530612244896</v>
      </c>
      <c r="G220" s="187">
        <f>F220*E220</f>
        <v>4.8979591836734686</v>
      </c>
      <c r="H220" s="188">
        <f t="shared" si="96"/>
        <v>0.4081632653061224</v>
      </c>
      <c r="I220" s="187">
        <f t="shared" si="103"/>
        <v>1.2244897959183672</v>
      </c>
      <c r="J220" s="189">
        <f t="shared" si="104"/>
        <v>6.1224489795918355</v>
      </c>
      <c r="K220" s="190">
        <f t="shared" si="105"/>
        <v>2.0408163265306118</v>
      </c>
      <c r="M220" s="252"/>
      <c r="N220" s="252"/>
      <c r="P220" s="255"/>
      <c r="Q220" s="255"/>
    </row>
    <row r="221" spans="1:17" ht="15.75">
      <c r="A221" s="182">
        <f>A220+1</f>
        <v>183</v>
      </c>
      <c r="B221" s="192" t="s">
        <v>151</v>
      </c>
      <c r="C221" s="184" t="s">
        <v>52</v>
      </c>
      <c r="D221" s="245">
        <v>1</v>
      </c>
      <c r="E221" s="246">
        <v>1</v>
      </c>
      <c r="F221" s="359">
        <v>26.938775510204081</v>
      </c>
      <c r="G221" s="187">
        <f>F221*E221</f>
        <v>26.938775510204081</v>
      </c>
      <c r="H221" s="188">
        <f t="shared" si="96"/>
        <v>6.7346938775510203</v>
      </c>
      <c r="I221" s="187">
        <f t="shared" si="103"/>
        <v>6.7346938775510203</v>
      </c>
      <c r="J221" s="189">
        <f t="shared" si="104"/>
        <v>33.673469387755105</v>
      </c>
      <c r="K221" s="190">
        <f t="shared" si="105"/>
        <v>33.673469387755105</v>
      </c>
      <c r="M221" s="252"/>
      <c r="N221" s="252"/>
      <c r="P221" s="255"/>
      <c r="Q221" s="255"/>
    </row>
    <row r="222" spans="1:17" s="179" customFormat="1" ht="15.75">
      <c r="A222" s="180"/>
      <c r="B222" s="193" t="s">
        <v>156</v>
      </c>
      <c r="C222" s="193"/>
      <c r="D222" s="248"/>
      <c r="E222" s="244"/>
      <c r="F222" s="359">
        <v>0</v>
      </c>
      <c r="G222" s="180"/>
      <c r="H222" s="188">
        <f t="shared" si="96"/>
        <v>0</v>
      </c>
      <c r="I222" s="180"/>
      <c r="J222" s="180"/>
      <c r="K222" s="181"/>
      <c r="M222" s="251"/>
      <c r="N222" s="251"/>
      <c r="P222" s="254"/>
      <c r="Q222" s="254"/>
    </row>
    <row r="223" spans="1:17" ht="15.75">
      <c r="A223" s="182">
        <f>A221+1</f>
        <v>184</v>
      </c>
      <c r="B223" s="192" t="s">
        <v>118</v>
      </c>
      <c r="C223" s="184" t="s">
        <v>20</v>
      </c>
      <c r="D223" s="245">
        <v>1</v>
      </c>
      <c r="E223" s="246">
        <v>1</v>
      </c>
      <c r="F223" s="359">
        <v>10.204081632653061</v>
      </c>
      <c r="G223" s="187">
        <f t="shared" ref="G223:G228" si="106">F223*E223</f>
        <v>10.204081632653061</v>
      </c>
      <c r="H223" s="188">
        <f t="shared" si="96"/>
        <v>2.5510204081632653</v>
      </c>
      <c r="I223" s="187">
        <f t="shared" ref="I223:I228" si="107">H223*E223</f>
        <v>2.5510204081632653</v>
      </c>
      <c r="J223" s="189">
        <f t="shared" ref="J223:J228" si="108">G223+I223</f>
        <v>12.755102040816325</v>
      </c>
      <c r="K223" s="190">
        <f t="shared" ref="K223:K228" si="109">J223/E223</f>
        <v>12.755102040816325</v>
      </c>
      <c r="M223" s="252"/>
      <c r="N223" s="252"/>
      <c r="P223" s="255"/>
      <c r="Q223" s="255"/>
    </row>
    <row r="224" spans="1:17" ht="15.75">
      <c r="A224" s="182">
        <f>A223+1</f>
        <v>185</v>
      </c>
      <c r="B224" s="192" t="s">
        <v>108</v>
      </c>
      <c r="C224" s="184" t="s">
        <v>20</v>
      </c>
      <c r="D224" s="245">
        <v>1</v>
      </c>
      <c r="E224" s="246">
        <v>25</v>
      </c>
      <c r="F224" s="359">
        <v>1.2244897959183672</v>
      </c>
      <c r="G224" s="187">
        <f t="shared" si="106"/>
        <v>30.612244897959179</v>
      </c>
      <c r="H224" s="188">
        <f t="shared" si="96"/>
        <v>0.30612244897959179</v>
      </c>
      <c r="I224" s="187">
        <f t="shared" si="107"/>
        <v>7.6530612244897949</v>
      </c>
      <c r="J224" s="189">
        <f t="shared" si="108"/>
        <v>38.265306122448976</v>
      </c>
      <c r="K224" s="190">
        <f t="shared" si="109"/>
        <v>1.5306122448979591</v>
      </c>
      <c r="M224" s="252"/>
      <c r="N224" s="252"/>
      <c r="P224" s="255"/>
      <c r="Q224" s="255"/>
    </row>
    <row r="225" spans="1:17" ht="15.75">
      <c r="A225" s="182">
        <f>A224+1</f>
        <v>186</v>
      </c>
      <c r="B225" s="192" t="s">
        <v>125</v>
      </c>
      <c r="C225" s="184" t="s">
        <v>20</v>
      </c>
      <c r="D225" s="245">
        <v>1</v>
      </c>
      <c r="E225" s="246">
        <v>10</v>
      </c>
      <c r="F225" s="359">
        <v>1.6326530612244896</v>
      </c>
      <c r="G225" s="187">
        <f t="shared" si="106"/>
        <v>16.326530612244895</v>
      </c>
      <c r="H225" s="188">
        <f t="shared" si="96"/>
        <v>0.4081632653061224</v>
      </c>
      <c r="I225" s="187">
        <f t="shared" si="107"/>
        <v>4.0816326530612237</v>
      </c>
      <c r="J225" s="189">
        <f t="shared" si="108"/>
        <v>20.408163265306118</v>
      </c>
      <c r="K225" s="190">
        <f t="shared" si="109"/>
        <v>2.0408163265306118</v>
      </c>
      <c r="M225" s="252"/>
      <c r="N225" s="252"/>
      <c r="P225" s="255"/>
      <c r="Q225" s="255"/>
    </row>
    <row r="226" spans="1:17" ht="15.75">
      <c r="A226" s="182">
        <f>A225+1</f>
        <v>187</v>
      </c>
      <c r="B226" s="192" t="s">
        <v>126</v>
      </c>
      <c r="C226" s="184" t="s">
        <v>20</v>
      </c>
      <c r="D226" s="245">
        <v>1</v>
      </c>
      <c r="E226" s="246">
        <v>2</v>
      </c>
      <c r="F226" s="359">
        <v>1.6326530612244896</v>
      </c>
      <c r="G226" s="187">
        <f t="shared" si="106"/>
        <v>3.2653061224489792</v>
      </c>
      <c r="H226" s="188">
        <f t="shared" si="96"/>
        <v>0.4081632653061224</v>
      </c>
      <c r="I226" s="187">
        <f t="shared" si="107"/>
        <v>0.81632653061224481</v>
      </c>
      <c r="J226" s="189">
        <f t="shared" si="108"/>
        <v>4.0816326530612237</v>
      </c>
      <c r="K226" s="190">
        <f t="shared" si="109"/>
        <v>2.0408163265306118</v>
      </c>
      <c r="M226" s="252"/>
      <c r="N226" s="252"/>
      <c r="P226" s="255"/>
      <c r="Q226" s="255"/>
    </row>
    <row r="227" spans="1:17" ht="15.75">
      <c r="A227" s="182">
        <f>A226+1</f>
        <v>188</v>
      </c>
      <c r="B227" s="192" t="s">
        <v>145</v>
      </c>
      <c r="C227" s="184" t="s">
        <v>20</v>
      </c>
      <c r="D227" s="245">
        <v>1</v>
      </c>
      <c r="E227" s="246">
        <v>1</v>
      </c>
      <c r="F227" s="359">
        <v>1.6326530612244896</v>
      </c>
      <c r="G227" s="187">
        <f t="shared" si="106"/>
        <v>1.6326530612244896</v>
      </c>
      <c r="H227" s="188">
        <f t="shared" si="96"/>
        <v>0.4081632653061224</v>
      </c>
      <c r="I227" s="187">
        <f t="shared" si="107"/>
        <v>0.4081632653061224</v>
      </c>
      <c r="J227" s="189">
        <f t="shared" si="108"/>
        <v>2.0408163265306118</v>
      </c>
      <c r="K227" s="190">
        <f t="shared" si="109"/>
        <v>2.0408163265306118</v>
      </c>
      <c r="M227" s="252"/>
      <c r="N227" s="252"/>
      <c r="P227" s="255"/>
      <c r="Q227" s="255"/>
    </row>
    <row r="228" spans="1:17" ht="15.75">
      <c r="A228" s="182">
        <f>A227+1</f>
        <v>189</v>
      </c>
      <c r="B228" s="192" t="s">
        <v>157</v>
      </c>
      <c r="C228" s="184" t="s">
        <v>52</v>
      </c>
      <c r="D228" s="245">
        <v>1</v>
      </c>
      <c r="E228" s="246">
        <v>1</v>
      </c>
      <c r="F228" s="359">
        <v>34.285714285714285</v>
      </c>
      <c r="G228" s="187">
        <f t="shared" si="106"/>
        <v>34.285714285714285</v>
      </c>
      <c r="H228" s="188">
        <f t="shared" si="96"/>
        <v>8.5714285714285712</v>
      </c>
      <c r="I228" s="187">
        <f t="shared" si="107"/>
        <v>8.5714285714285712</v>
      </c>
      <c r="J228" s="189">
        <f t="shared" si="108"/>
        <v>42.857142857142854</v>
      </c>
      <c r="K228" s="190">
        <f t="shared" si="109"/>
        <v>42.857142857142854</v>
      </c>
      <c r="M228" s="252"/>
      <c r="N228" s="252"/>
      <c r="P228" s="255"/>
      <c r="Q228" s="255"/>
    </row>
    <row r="229" spans="1:17" s="179" customFormat="1" ht="15.75">
      <c r="A229" s="180"/>
      <c r="B229" s="193" t="s">
        <v>158</v>
      </c>
      <c r="C229" s="193"/>
      <c r="D229" s="248"/>
      <c r="E229" s="244"/>
      <c r="F229" s="359">
        <v>0</v>
      </c>
      <c r="G229" s="180"/>
      <c r="H229" s="188">
        <f t="shared" si="96"/>
        <v>0</v>
      </c>
      <c r="I229" s="180"/>
      <c r="J229" s="180"/>
      <c r="K229" s="181"/>
      <c r="M229" s="251"/>
      <c r="N229" s="251"/>
      <c r="P229" s="254"/>
      <c r="Q229" s="254"/>
    </row>
    <row r="230" spans="1:17" ht="15.75">
      <c r="A230" s="182">
        <f>A228+1</f>
        <v>190</v>
      </c>
      <c r="B230" s="192" t="s">
        <v>113</v>
      </c>
      <c r="C230" s="184" t="s">
        <v>20</v>
      </c>
      <c r="D230" s="245">
        <v>1</v>
      </c>
      <c r="E230" s="246">
        <v>1</v>
      </c>
      <c r="F230" s="359">
        <v>4.0816326530612246</v>
      </c>
      <c r="G230" s="187">
        <f>F230*E230</f>
        <v>4.0816326530612246</v>
      </c>
      <c r="H230" s="188">
        <f t="shared" si="96"/>
        <v>1.0204081632653061</v>
      </c>
      <c r="I230" s="187">
        <f t="shared" ref="I230:I233" si="110">H230*E230</f>
        <v>1.0204081632653061</v>
      </c>
      <c r="J230" s="189">
        <f t="shared" ref="J230:J233" si="111">G230+I230</f>
        <v>5.1020408163265305</v>
      </c>
      <c r="K230" s="190">
        <f t="shared" ref="K230:K233" si="112">J230/E230</f>
        <v>5.1020408163265305</v>
      </c>
      <c r="M230" s="252"/>
      <c r="N230" s="252"/>
      <c r="P230" s="255"/>
      <c r="Q230" s="255"/>
    </row>
    <row r="231" spans="1:17" ht="15.75">
      <c r="A231" s="182">
        <f>A230+1</f>
        <v>191</v>
      </c>
      <c r="B231" s="192" t="s">
        <v>108</v>
      </c>
      <c r="C231" s="184" t="s">
        <v>20</v>
      </c>
      <c r="D231" s="245">
        <v>1</v>
      </c>
      <c r="E231" s="246">
        <v>11</v>
      </c>
      <c r="F231" s="359">
        <v>1.2244897959183672</v>
      </c>
      <c r="G231" s="187">
        <f>F231*E231</f>
        <v>13.469387755102039</v>
      </c>
      <c r="H231" s="188">
        <f t="shared" si="96"/>
        <v>0.30612244897959179</v>
      </c>
      <c r="I231" s="187">
        <f t="shared" si="110"/>
        <v>3.3673469387755097</v>
      </c>
      <c r="J231" s="189">
        <f t="shared" si="111"/>
        <v>16.836734693877549</v>
      </c>
      <c r="K231" s="190">
        <f t="shared" si="112"/>
        <v>1.5306122448979591</v>
      </c>
      <c r="M231" s="252"/>
      <c r="N231" s="252"/>
      <c r="P231" s="255"/>
      <c r="Q231" s="255"/>
    </row>
    <row r="232" spans="1:17" ht="15.75">
      <c r="A232" s="182">
        <f>A231+1</f>
        <v>192</v>
      </c>
      <c r="B232" s="192" t="s">
        <v>125</v>
      </c>
      <c r="C232" s="184" t="s">
        <v>20</v>
      </c>
      <c r="D232" s="245">
        <v>1</v>
      </c>
      <c r="E232" s="246">
        <v>11</v>
      </c>
      <c r="F232" s="359">
        <v>1.6326530612244896</v>
      </c>
      <c r="G232" s="187">
        <f>F232*E232</f>
        <v>17.959183673469386</v>
      </c>
      <c r="H232" s="188">
        <f t="shared" si="96"/>
        <v>0.4081632653061224</v>
      </c>
      <c r="I232" s="187">
        <f t="shared" si="110"/>
        <v>4.4897959183673466</v>
      </c>
      <c r="J232" s="189">
        <f t="shared" si="111"/>
        <v>22.448979591836732</v>
      </c>
      <c r="K232" s="190">
        <f t="shared" si="112"/>
        <v>2.0408163265306118</v>
      </c>
      <c r="M232" s="252"/>
      <c r="N232" s="252"/>
      <c r="P232" s="255"/>
      <c r="Q232" s="255"/>
    </row>
    <row r="233" spans="1:17" ht="15.75">
      <c r="A233" s="182">
        <f>A232+1</f>
        <v>193</v>
      </c>
      <c r="B233" s="192" t="s">
        <v>159</v>
      </c>
      <c r="C233" s="184" t="s">
        <v>52</v>
      </c>
      <c r="D233" s="245">
        <v>1</v>
      </c>
      <c r="E233" s="246">
        <v>1</v>
      </c>
      <c r="F233" s="359">
        <v>20.408163265306122</v>
      </c>
      <c r="G233" s="187">
        <f>F233*E233</f>
        <v>20.408163265306122</v>
      </c>
      <c r="H233" s="188">
        <f t="shared" si="96"/>
        <v>5.1020408163265305</v>
      </c>
      <c r="I233" s="187">
        <f t="shared" si="110"/>
        <v>5.1020408163265305</v>
      </c>
      <c r="J233" s="189">
        <f t="shared" si="111"/>
        <v>25.510204081632651</v>
      </c>
      <c r="K233" s="190">
        <f t="shared" si="112"/>
        <v>25.510204081632651</v>
      </c>
      <c r="M233" s="252"/>
      <c r="N233" s="252"/>
      <c r="P233" s="255"/>
      <c r="Q233" s="255"/>
    </row>
    <row r="234" spans="1:17" s="179" customFormat="1" ht="15.75">
      <c r="A234" s="180"/>
      <c r="B234" s="193" t="s">
        <v>160</v>
      </c>
      <c r="C234" s="193"/>
      <c r="D234" s="248"/>
      <c r="E234" s="244"/>
      <c r="F234" s="359">
        <v>0</v>
      </c>
      <c r="G234" s="180"/>
      <c r="H234" s="188">
        <f t="shared" si="96"/>
        <v>0</v>
      </c>
      <c r="I234" s="180"/>
      <c r="J234" s="180"/>
      <c r="K234" s="181"/>
      <c r="M234" s="251"/>
      <c r="N234" s="251"/>
      <c r="P234" s="254"/>
      <c r="Q234" s="254"/>
    </row>
    <row r="235" spans="1:17" ht="15.75">
      <c r="A235" s="182">
        <f>A233+1</f>
        <v>194</v>
      </c>
      <c r="B235" s="192" t="s">
        <v>161</v>
      </c>
      <c r="C235" s="184" t="s">
        <v>20</v>
      </c>
      <c r="D235" s="245">
        <v>1</v>
      </c>
      <c r="E235" s="246">
        <v>1</v>
      </c>
      <c r="F235" s="359">
        <v>3.6734693877551017</v>
      </c>
      <c r="G235" s="187">
        <f>F235*E235</f>
        <v>3.6734693877551017</v>
      </c>
      <c r="H235" s="188">
        <f t="shared" si="96"/>
        <v>0.91836734693877542</v>
      </c>
      <c r="I235" s="187">
        <f t="shared" ref="I235:I238" si="113">H235*E235</f>
        <v>0.91836734693877542</v>
      </c>
      <c r="J235" s="189">
        <f t="shared" ref="J235:J238" si="114">G235+I235</f>
        <v>4.5918367346938771</v>
      </c>
      <c r="K235" s="190">
        <f t="shared" ref="K235:K238" si="115">J235/E235</f>
        <v>4.5918367346938771</v>
      </c>
      <c r="M235" s="252"/>
      <c r="N235" s="252"/>
      <c r="P235" s="255"/>
      <c r="Q235" s="255"/>
    </row>
    <row r="236" spans="1:17" ht="15.75">
      <c r="A236" s="182">
        <f>A235+1</f>
        <v>195</v>
      </c>
      <c r="B236" s="192" t="s">
        <v>108</v>
      </c>
      <c r="C236" s="184" t="s">
        <v>20</v>
      </c>
      <c r="D236" s="245">
        <v>1</v>
      </c>
      <c r="E236" s="246">
        <v>15</v>
      </c>
      <c r="F236" s="359">
        <v>1.2244897959183672</v>
      </c>
      <c r="G236" s="187">
        <f>F236*E236</f>
        <v>18.367346938775508</v>
      </c>
      <c r="H236" s="188">
        <f t="shared" si="96"/>
        <v>0.30612244897959179</v>
      </c>
      <c r="I236" s="187">
        <f t="shared" si="113"/>
        <v>4.5918367346938771</v>
      </c>
      <c r="J236" s="189">
        <f t="shared" si="114"/>
        <v>22.959183673469386</v>
      </c>
      <c r="K236" s="190">
        <f t="shared" si="115"/>
        <v>1.5306122448979591</v>
      </c>
      <c r="M236" s="252"/>
      <c r="N236" s="252"/>
      <c r="P236" s="255"/>
      <c r="Q236" s="255"/>
    </row>
    <row r="237" spans="1:17" ht="15.75">
      <c r="A237" s="182">
        <f>A236+1</f>
        <v>196</v>
      </c>
      <c r="B237" s="192" t="s">
        <v>125</v>
      </c>
      <c r="C237" s="184" t="s">
        <v>20</v>
      </c>
      <c r="D237" s="245">
        <v>1</v>
      </c>
      <c r="E237" s="246">
        <v>8</v>
      </c>
      <c r="F237" s="359">
        <v>1.6326530612244896</v>
      </c>
      <c r="G237" s="187">
        <f>F237*E237</f>
        <v>13.061224489795917</v>
      </c>
      <c r="H237" s="188">
        <f t="shared" si="96"/>
        <v>0.4081632653061224</v>
      </c>
      <c r="I237" s="187">
        <f t="shared" si="113"/>
        <v>3.2653061224489792</v>
      </c>
      <c r="J237" s="189">
        <f t="shared" si="114"/>
        <v>16.326530612244895</v>
      </c>
      <c r="K237" s="190">
        <f t="shared" si="115"/>
        <v>2.0408163265306118</v>
      </c>
      <c r="M237" s="252"/>
      <c r="N237" s="252"/>
      <c r="P237" s="255"/>
      <c r="Q237" s="255"/>
    </row>
    <row r="238" spans="1:17" ht="15.75">
      <c r="A238" s="182">
        <f>A237+1</f>
        <v>197</v>
      </c>
      <c r="B238" s="192" t="s">
        <v>162</v>
      </c>
      <c r="C238" s="184" t="s">
        <v>52</v>
      </c>
      <c r="D238" s="245">
        <v>1</v>
      </c>
      <c r="E238" s="246">
        <v>1</v>
      </c>
      <c r="F238" s="359">
        <v>22.04081632653061</v>
      </c>
      <c r="G238" s="187">
        <f>F238*E238</f>
        <v>22.04081632653061</v>
      </c>
      <c r="H238" s="188">
        <f t="shared" si="96"/>
        <v>5.5102040816326525</v>
      </c>
      <c r="I238" s="187">
        <f t="shared" si="113"/>
        <v>5.5102040816326525</v>
      </c>
      <c r="J238" s="189">
        <f t="shared" si="114"/>
        <v>27.551020408163261</v>
      </c>
      <c r="K238" s="190">
        <f t="shared" si="115"/>
        <v>27.551020408163261</v>
      </c>
      <c r="M238" s="252"/>
      <c r="N238" s="252"/>
      <c r="P238" s="255"/>
      <c r="Q238" s="255"/>
    </row>
    <row r="239" spans="1:17" s="179" customFormat="1" ht="15.75">
      <c r="A239" s="180"/>
      <c r="B239" s="193" t="s">
        <v>163</v>
      </c>
      <c r="C239" s="193"/>
      <c r="D239" s="248"/>
      <c r="E239" s="244"/>
      <c r="F239" s="359">
        <v>0</v>
      </c>
      <c r="G239" s="180"/>
      <c r="H239" s="188">
        <f t="shared" si="96"/>
        <v>0</v>
      </c>
      <c r="I239" s="180"/>
      <c r="J239" s="180"/>
      <c r="K239" s="181"/>
      <c r="M239" s="251"/>
      <c r="N239" s="251"/>
      <c r="P239" s="254"/>
      <c r="Q239" s="254"/>
    </row>
    <row r="240" spans="1:17" ht="15.75">
      <c r="A240" s="182">
        <f>A238+1</f>
        <v>198</v>
      </c>
      <c r="B240" s="192" t="s">
        <v>107</v>
      </c>
      <c r="C240" s="184" t="s">
        <v>20</v>
      </c>
      <c r="D240" s="245">
        <v>1</v>
      </c>
      <c r="E240" s="246">
        <v>1</v>
      </c>
      <c r="F240" s="359">
        <v>3.6734693877551017</v>
      </c>
      <c r="G240" s="187">
        <f>F240*E240</f>
        <v>3.6734693877551017</v>
      </c>
      <c r="H240" s="188">
        <f t="shared" si="96"/>
        <v>0.91836734693877542</v>
      </c>
      <c r="I240" s="187">
        <f t="shared" ref="I240:I242" si="116">H240*E240</f>
        <v>0.91836734693877542</v>
      </c>
      <c r="J240" s="189">
        <f t="shared" ref="J240:J242" si="117">G240+I240</f>
        <v>4.5918367346938771</v>
      </c>
      <c r="K240" s="190">
        <f t="shared" ref="K240:K242" si="118">J240/E240</f>
        <v>4.5918367346938771</v>
      </c>
      <c r="M240" s="252"/>
      <c r="N240" s="252"/>
      <c r="P240" s="255"/>
      <c r="Q240" s="255"/>
    </row>
    <row r="241" spans="1:17" ht="15.75">
      <c r="A241" s="182">
        <f>A240+1</f>
        <v>199</v>
      </c>
      <c r="B241" s="192" t="s">
        <v>108</v>
      </c>
      <c r="C241" s="184" t="s">
        <v>20</v>
      </c>
      <c r="D241" s="245">
        <v>1</v>
      </c>
      <c r="E241" s="246">
        <v>6</v>
      </c>
      <c r="F241" s="359">
        <v>1.2244897959183672</v>
      </c>
      <c r="G241" s="187">
        <f>F241*E241</f>
        <v>7.3469387755102034</v>
      </c>
      <c r="H241" s="188">
        <f t="shared" si="96"/>
        <v>0.30612244897959179</v>
      </c>
      <c r="I241" s="187">
        <f t="shared" si="116"/>
        <v>1.8367346938775508</v>
      </c>
      <c r="J241" s="189">
        <f t="shared" si="117"/>
        <v>9.1836734693877542</v>
      </c>
      <c r="K241" s="190">
        <f t="shared" si="118"/>
        <v>1.5306122448979591</v>
      </c>
      <c r="M241" s="252"/>
      <c r="N241" s="252"/>
      <c r="P241" s="255"/>
      <c r="Q241" s="255"/>
    </row>
    <row r="242" spans="1:17" ht="15.75">
      <c r="A242" s="182">
        <f>A241+1</f>
        <v>200</v>
      </c>
      <c r="B242" s="192" t="s">
        <v>162</v>
      </c>
      <c r="C242" s="184" t="s">
        <v>52</v>
      </c>
      <c r="D242" s="245">
        <v>1</v>
      </c>
      <c r="E242" s="246">
        <v>1</v>
      </c>
      <c r="F242" s="359">
        <v>22.04081632653061</v>
      </c>
      <c r="G242" s="187">
        <f>F242*E242</f>
        <v>22.04081632653061</v>
      </c>
      <c r="H242" s="188">
        <f t="shared" si="96"/>
        <v>5.5102040816326525</v>
      </c>
      <c r="I242" s="187">
        <f t="shared" si="116"/>
        <v>5.5102040816326525</v>
      </c>
      <c r="J242" s="189">
        <f t="shared" si="117"/>
        <v>27.551020408163261</v>
      </c>
      <c r="K242" s="190">
        <f t="shared" si="118"/>
        <v>27.551020408163261</v>
      </c>
      <c r="M242" s="252"/>
      <c r="N242" s="252"/>
      <c r="P242" s="255"/>
      <c r="Q242" s="255"/>
    </row>
    <row r="243" spans="1:17" s="179" customFormat="1" ht="15.75">
      <c r="A243" s="180"/>
      <c r="B243" s="193" t="s">
        <v>164</v>
      </c>
      <c r="C243" s="193"/>
      <c r="D243" s="248"/>
      <c r="E243" s="244"/>
      <c r="F243" s="359">
        <v>0</v>
      </c>
      <c r="G243" s="180"/>
      <c r="H243" s="188">
        <f t="shared" si="96"/>
        <v>0</v>
      </c>
      <c r="I243" s="180"/>
      <c r="J243" s="180"/>
      <c r="K243" s="181"/>
      <c r="M243" s="251"/>
      <c r="N243" s="251"/>
      <c r="P243" s="254"/>
      <c r="Q243" s="254"/>
    </row>
    <row r="244" spans="1:17" ht="15.75">
      <c r="A244" s="182">
        <f>A242+1</f>
        <v>201</v>
      </c>
      <c r="B244" s="192" t="s">
        <v>165</v>
      </c>
      <c r="C244" s="184" t="s">
        <v>20</v>
      </c>
      <c r="D244" s="245">
        <v>1</v>
      </c>
      <c r="E244" s="246">
        <v>1</v>
      </c>
      <c r="F244" s="359">
        <v>48.979591836734691</v>
      </c>
      <c r="G244" s="187">
        <f t="shared" ref="G244:G249" si="119">F244*E244</f>
        <v>48.979591836734691</v>
      </c>
      <c r="H244" s="188">
        <f t="shared" si="96"/>
        <v>12.244897959183673</v>
      </c>
      <c r="I244" s="187">
        <f t="shared" ref="I244:I249" si="120">H244*E244</f>
        <v>12.244897959183673</v>
      </c>
      <c r="J244" s="189">
        <f t="shared" ref="J244:J249" si="121">G244+I244</f>
        <v>61.224489795918366</v>
      </c>
      <c r="K244" s="190">
        <f t="shared" ref="K244:K249" si="122">J244/E244</f>
        <v>61.224489795918366</v>
      </c>
      <c r="M244" s="252"/>
      <c r="N244" s="252"/>
      <c r="P244" s="255"/>
      <c r="Q244" s="255"/>
    </row>
    <row r="245" spans="1:17" ht="15.75">
      <c r="A245" s="182">
        <f>A244+1</f>
        <v>202</v>
      </c>
      <c r="B245" s="192" t="s">
        <v>107</v>
      </c>
      <c r="C245" s="184" t="s">
        <v>20</v>
      </c>
      <c r="D245" s="245">
        <v>1</v>
      </c>
      <c r="E245" s="246">
        <v>1</v>
      </c>
      <c r="F245" s="359">
        <v>3.6734693877551017</v>
      </c>
      <c r="G245" s="187">
        <f t="shared" si="119"/>
        <v>3.6734693877551017</v>
      </c>
      <c r="H245" s="188">
        <f t="shared" si="96"/>
        <v>0.91836734693877542</v>
      </c>
      <c r="I245" s="187">
        <f t="shared" si="120"/>
        <v>0.91836734693877542</v>
      </c>
      <c r="J245" s="189">
        <f t="shared" si="121"/>
        <v>4.5918367346938771</v>
      </c>
      <c r="K245" s="190">
        <f t="shared" si="122"/>
        <v>4.5918367346938771</v>
      </c>
      <c r="M245" s="252"/>
      <c r="N245" s="252"/>
      <c r="P245" s="255"/>
      <c r="Q245" s="255"/>
    </row>
    <row r="246" spans="1:17" ht="15.75">
      <c r="A246" s="182">
        <f>A245+1</f>
        <v>203</v>
      </c>
      <c r="B246" s="192" t="s">
        <v>113</v>
      </c>
      <c r="C246" s="184" t="s">
        <v>20</v>
      </c>
      <c r="D246" s="245">
        <v>1</v>
      </c>
      <c r="E246" s="246">
        <v>4</v>
      </c>
      <c r="F246" s="359">
        <v>4.0816326530612246</v>
      </c>
      <c r="G246" s="187">
        <f t="shared" si="119"/>
        <v>16.326530612244898</v>
      </c>
      <c r="H246" s="188">
        <f t="shared" si="96"/>
        <v>1.0204081632653061</v>
      </c>
      <c r="I246" s="187">
        <f t="shared" si="120"/>
        <v>4.0816326530612246</v>
      </c>
      <c r="J246" s="189">
        <f t="shared" si="121"/>
        <v>20.408163265306122</v>
      </c>
      <c r="K246" s="190">
        <f t="shared" si="122"/>
        <v>5.1020408163265305</v>
      </c>
      <c r="M246" s="252"/>
      <c r="N246" s="252"/>
      <c r="P246" s="255"/>
      <c r="Q246" s="255"/>
    </row>
    <row r="247" spans="1:17" ht="15.75">
      <c r="A247" s="182">
        <f>A246+1</f>
        <v>204</v>
      </c>
      <c r="B247" s="192" t="s">
        <v>118</v>
      </c>
      <c r="C247" s="184" t="s">
        <v>20</v>
      </c>
      <c r="D247" s="245">
        <v>1</v>
      </c>
      <c r="E247" s="246">
        <v>1</v>
      </c>
      <c r="F247" s="359">
        <v>10.204081632653061</v>
      </c>
      <c r="G247" s="187">
        <f t="shared" si="119"/>
        <v>10.204081632653061</v>
      </c>
      <c r="H247" s="188">
        <f t="shared" si="96"/>
        <v>2.5510204081632653</v>
      </c>
      <c r="I247" s="187">
        <f t="shared" si="120"/>
        <v>2.5510204081632653</v>
      </c>
      <c r="J247" s="189">
        <f t="shared" si="121"/>
        <v>12.755102040816325</v>
      </c>
      <c r="K247" s="190">
        <f t="shared" si="122"/>
        <v>12.755102040816325</v>
      </c>
      <c r="M247" s="252"/>
      <c r="N247" s="252"/>
      <c r="P247" s="255"/>
      <c r="Q247" s="255"/>
    </row>
    <row r="248" spans="1:17" ht="15.75">
      <c r="A248" s="182">
        <f>A247+1</f>
        <v>205</v>
      </c>
      <c r="B248" s="192" t="s">
        <v>108</v>
      </c>
      <c r="C248" s="184" t="s">
        <v>20</v>
      </c>
      <c r="D248" s="245">
        <v>1</v>
      </c>
      <c r="E248" s="246">
        <v>5</v>
      </c>
      <c r="F248" s="359">
        <v>1.2244897959183672</v>
      </c>
      <c r="G248" s="187">
        <f t="shared" si="119"/>
        <v>6.1224489795918355</v>
      </c>
      <c r="H248" s="188">
        <f t="shared" si="96"/>
        <v>0.30612244897959179</v>
      </c>
      <c r="I248" s="187">
        <f t="shared" si="120"/>
        <v>1.5306122448979589</v>
      </c>
      <c r="J248" s="189">
        <f t="shared" si="121"/>
        <v>7.6530612244897949</v>
      </c>
      <c r="K248" s="190">
        <f t="shared" si="122"/>
        <v>1.5306122448979589</v>
      </c>
      <c r="M248" s="252"/>
      <c r="N248" s="252"/>
      <c r="P248" s="255"/>
      <c r="Q248" s="255"/>
    </row>
    <row r="249" spans="1:17" ht="15.75">
      <c r="A249" s="182">
        <f>A248+1</f>
        <v>206</v>
      </c>
      <c r="B249" s="192" t="s">
        <v>166</v>
      </c>
      <c r="C249" s="184" t="s">
        <v>52</v>
      </c>
      <c r="D249" s="245">
        <v>1</v>
      </c>
      <c r="E249" s="246">
        <v>1</v>
      </c>
      <c r="F249" s="359">
        <v>11.428571428571427</v>
      </c>
      <c r="G249" s="187">
        <f t="shared" si="119"/>
        <v>11.428571428571427</v>
      </c>
      <c r="H249" s="188">
        <f t="shared" si="96"/>
        <v>2.8571428571428568</v>
      </c>
      <c r="I249" s="187">
        <f t="shared" si="120"/>
        <v>2.8571428571428568</v>
      </c>
      <c r="J249" s="189">
        <f t="shared" si="121"/>
        <v>14.285714285714285</v>
      </c>
      <c r="K249" s="190">
        <f t="shared" si="122"/>
        <v>14.285714285714285</v>
      </c>
      <c r="M249" s="252"/>
      <c r="N249" s="252"/>
      <c r="P249" s="255"/>
      <c r="Q249" s="255"/>
    </row>
    <row r="250" spans="1:17" s="179" customFormat="1" ht="15.75">
      <c r="A250" s="180"/>
      <c r="B250" s="193" t="s">
        <v>167</v>
      </c>
      <c r="C250" s="193"/>
      <c r="D250" s="248"/>
      <c r="E250" s="244"/>
      <c r="F250" s="359">
        <v>0</v>
      </c>
      <c r="G250" s="180"/>
      <c r="H250" s="188">
        <f t="shared" si="96"/>
        <v>0</v>
      </c>
      <c r="I250" s="180"/>
      <c r="J250" s="180"/>
      <c r="K250" s="181"/>
      <c r="M250" s="251"/>
      <c r="N250" s="251"/>
      <c r="P250" s="254"/>
      <c r="Q250" s="254"/>
    </row>
    <row r="251" spans="1:17" ht="15.75">
      <c r="A251" s="182">
        <f>A249+1</f>
        <v>207</v>
      </c>
      <c r="B251" s="192" t="s">
        <v>168</v>
      </c>
      <c r="C251" s="184" t="s">
        <v>20</v>
      </c>
      <c r="D251" s="245">
        <v>1</v>
      </c>
      <c r="E251" s="246">
        <v>1</v>
      </c>
      <c r="F251" s="359">
        <v>28.571428571428569</v>
      </c>
      <c r="G251" s="187">
        <f t="shared" ref="G251:G257" si="123">F251*E251</f>
        <v>28.571428571428569</v>
      </c>
      <c r="H251" s="188">
        <f t="shared" si="96"/>
        <v>7.1428571428571423</v>
      </c>
      <c r="I251" s="187">
        <f t="shared" ref="I251:I257" si="124">H251*E251</f>
        <v>7.1428571428571423</v>
      </c>
      <c r="J251" s="189">
        <f t="shared" ref="J251:J257" si="125">G251+I251</f>
        <v>35.714285714285708</v>
      </c>
      <c r="K251" s="190">
        <f t="shared" ref="K251:K257" si="126">J251/E251</f>
        <v>35.714285714285708</v>
      </c>
      <c r="M251" s="252"/>
      <c r="N251" s="252"/>
      <c r="P251" s="255"/>
      <c r="Q251" s="255"/>
    </row>
    <row r="252" spans="1:17" ht="15.75">
      <c r="A252" s="182">
        <f t="shared" ref="A252:A257" si="127">A251+1</f>
        <v>208</v>
      </c>
      <c r="B252" s="192" t="s">
        <v>107</v>
      </c>
      <c r="C252" s="184" t="s">
        <v>20</v>
      </c>
      <c r="D252" s="245">
        <v>1</v>
      </c>
      <c r="E252" s="246">
        <v>1</v>
      </c>
      <c r="F252" s="359">
        <v>3.6734693877551017</v>
      </c>
      <c r="G252" s="187">
        <f t="shared" si="123"/>
        <v>3.6734693877551017</v>
      </c>
      <c r="H252" s="188">
        <f t="shared" si="96"/>
        <v>0.91836734693877542</v>
      </c>
      <c r="I252" s="187">
        <f t="shared" si="124"/>
        <v>0.91836734693877542</v>
      </c>
      <c r="J252" s="189">
        <f t="shared" si="125"/>
        <v>4.5918367346938771</v>
      </c>
      <c r="K252" s="190">
        <f t="shared" si="126"/>
        <v>4.5918367346938771</v>
      </c>
      <c r="M252" s="252"/>
      <c r="N252" s="252"/>
      <c r="P252" s="255"/>
      <c r="Q252" s="255"/>
    </row>
    <row r="253" spans="1:17" ht="15.75">
      <c r="A253" s="182">
        <f t="shared" si="127"/>
        <v>209</v>
      </c>
      <c r="B253" s="192" t="s">
        <v>108</v>
      </c>
      <c r="C253" s="184" t="s">
        <v>20</v>
      </c>
      <c r="D253" s="245">
        <v>1</v>
      </c>
      <c r="E253" s="246">
        <v>6</v>
      </c>
      <c r="F253" s="359">
        <v>1.2244897959183672</v>
      </c>
      <c r="G253" s="187">
        <f t="shared" si="123"/>
        <v>7.3469387755102034</v>
      </c>
      <c r="H253" s="188">
        <f t="shared" si="96"/>
        <v>0.30612244897959179</v>
      </c>
      <c r="I253" s="187">
        <f t="shared" si="124"/>
        <v>1.8367346938775508</v>
      </c>
      <c r="J253" s="189">
        <f t="shared" si="125"/>
        <v>9.1836734693877542</v>
      </c>
      <c r="K253" s="190">
        <f t="shared" si="126"/>
        <v>1.5306122448979591</v>
      </c>
      <c r="M253" s="252"/>
      <c r="N253" s="252"/>
      <c r="P253" s="255"/>
      <c r="Q253" s="255"/>
    </row>
    <row r="254" spans="1:17" ht="15.75">
      <c r="A254" s="182">
        <f t="shared" si="127"/>
        <v>210</v>
      </c>
      <c r="B254" s="192" t="s">
        <v>112</v>
      </c>
      <c r="C254" s="184" t="s">
        <v>20</v>
      </c>
      <c r="D254" s="245">
        <v>1</v>
      </c>
      <c r="E254" s="246">
        <v>1</v>
      </c>
      <c r="F254" s="359">
        <v>3.6734693877551017</v>
      </c>
      <c r="G254" s="187">
        <f t="shared" si="123"/>
        <v>3.6734693877551017</v>
      </c>
      <c r="H254" s="188">
        <f t="shared" si="96"/>
        <v>0.91836734693877542</v>
      </c>
      <c r="I254" s="187">
        <f t="shared" si="124"/>
        <v>0.91836734693877542</v>
      </c>
      <c r="J254" s="189">
        <f t="shared" si="125"/>
        <v>4.5918367346938771</v>
      </c>
      <c r="K254" s="190">
        <f t="shared" si="126"/>
        <v>4.5918367346938771</v>
      </c>
      <c r="M254" s="252"/>
      <c r="N254" s="252"/>
      <c r="P254" s="255"/>
      <c r="Q254" s="255"/>
    </row>
    <row r="255" spans="1:17" ht="15.75">
      <c r="A255" s="182">
        <f t="shared" si="127"/>
        <v>211</v>
      </c>
      <c r="B255" s="192" t="s">
        <v>113</v>
      </c>
      <c r="C255" s="184" t="s">
        <v>20</v>
      </c>
      <c r="D255" s="245">
        <v>1</v>
      </c>
      <c r="E255" s="246">
        <v>2</v>
      </c>
      <c r="F255" s="359">
        <v>4.0816326530612246</v>
      </c>
      <c r="G255" s="187">
        <f t="shared" si="123"/>
        <v>8.1632653061224492</v>
      </c>
      <c r="H255" s="188">
        <f t="shared" si="96"/>
        <v>1.0204081632653061</v>
      </c>
      <c r="I255" s="187">
        <f t="shared" si="124"/>
        <v>2.0408163265306123</v>
      </c>
      <c r="J255" s="189">
        <f t="shared" si="125"/>
        <v>10.204081632653061</v>
      </c>
      <c r="K255" s="190">
        <f t="shared" si="126"/>
        <v>5.1020408163265305</v>
      </c>
      <c r="M255" s="252"/>
      <c r="N255" s="252"/>
      <c r="P255" s="255"/>
      <c r="Q255" s="255"/>
    </row>
    <row r="256" spans="1:17" ht="15.75">
      <c r="A256" s="182">
        <f t="shared" si="127"/>
        <v>212</v>
      </c>
      <c r="B256" s="192" t="s">
        <v>118</v>
      </c>
      <c r="C256" s="184" t="s">
        <v>20</v>
      </c>
      <c r="D256" s="245">
        <v>1</v>
      </c>
      <c r="E256" s="246">
        <v>1</v>
      </c>
      <c r="F256" s="359">
        <v>10.204081632653061</v>
      </c>
      <c r="G256" s="187">
        <f t="shared" si="123"/>
        <v>10.204081632653061</v>
      </c>
      <c r="H256" s="188">
        <f t="shared" si="96"/>
        <v>2.5510204081632653</v>
      </c>
      <c r="I256" s="187">
        <f t="shared" si="124"/>
        <v>2.5510204081632653</v>
      </c>
      <c r="J256" s="189">
        <f t="shared" si="125"/>
        <v>12.755102040816325</v>
      </c>
      <c r="K256" s="190">
        <f t="shared" si="126"/>
        <v>12.755102040816325</v>
      </c>
      <c r="M256" s="252"/>
      <c r="N256" s="252"/>
      <c r="P256" s="255"/>
      <c r="Q256" s="255"/>
    </row>
    <row r="257" spans="1:17" ht="15.75">
      <c r="A257" s="182">
        <f t="shared" si="127"/>
        <v>213</v>
      </c>
      <c r="B257" s="192" t="s">
        <v>101</v>
      </c>
      <c r="C257" s="184" t="s">
        <v>52</v>
      </c>
      <c r="D257" s="245">
        <v>1</v>
      </c>
      <c r="E257" s="246">
        <v>1</v>
      </c>
      <c r="F257" s="359">
        <v>8.9795918367346932</v>
      </c>
      <c r="G257" s="187">
        <f t="shared" si="123"/>
        <v>8.9795918367346932</v>
      </c>
      <c r="H257" s="188">
        <f t="shared" si="96"/>
        <v>2.2448979591836733</v>
      </c>
      <c r="I257" s="187">
        <f t="shared" si="124"/>
        <v>2.2448979591836733</v>
      </c>
      <c r="J257" s="189">
        <f t="shared" si="125"/>
        <v>11.224489795918366</v>
      </c>
      <c r="K257" s="190">
        <f t="shared" si="126"/>
        <v>11.224489795918366</v>
      </c>
      <c r="M257" s="252"/>
      <c r="N257" s="252"/>
      <c r="P257" s="255"/>
      <c r="Q257" s="255"/>
    </row>
    <row r="258" spans="1:17" s="179" customFormat="1" ht="15.75">
      <c r="A258" s="180"/>
      <c r="B258" s="193" t="s">
        <v>169</v>
      </c>
      <c r="C258" s="193"/>
      <c r="D258" s="248"/>
      <c r="E258" s="244"/>
      <c r="F258" s="359">
        <v>0</v>
      </c>
      <c r="G258" s="180"/>
      <c r="H258" s="188">
        <f t="shared" si="96"/>
        <v>0</v>
      </c>
      <c r="I258" s="180"/>
      <c r="J258" s="180"/>
      <c r="K258" s="181"/>
      <c r="M258" s="251"/>
      <c r="N258" s="251"/>
      <c r="P258" s="254"/>
      <c r="Q258" s="254"/>
    </row>
    <row r="259" spans="1:17" ht="15.75">
      <c r="A259" s="182">
        <f>A257+1</f>
        <v>214</v>
      </c>
      <c r="B259" s="192" t="s">
        <v>107</v>
      </c>
      <c r="C259" s="184" t="s">
        <v>20</v>
      </c>
      <c r="D259" s="245">
        <v>1</v>
      </c>
      <c r="E259" s="246">
        <v>1</v>
      </c>
      <c r="F259" s="359">
        <v>3.6734693877551017</v>
      </c>
      <c r="G259" s="187">
        <f>F259*E259</f>
        <v>3.6734693877551017</v>
      </c>
      <c r="H259" s="188">
        <f t="shared" si="96"/>
        <v>0.91836734693877542</v>
      </c>
      <c r="I259" s="187">
        <f t="shared" ref="I259:I261" si="128">H259*E259</f>
        <v>0.91836734693877542</v>
      </c>
      <c r="J259" s="189">
        <f t="shared" ref="J259:J261" si="129">G259+I259</f>
        <v>4.5918367346938771</v>
      </c>
      <c r="K259" s="190">
        <f t="shared" ref="K259:K261" si="130">J259/E259</f>
        <v>4.5918367346938771</v>
      </c>
      <c r="M259" s="252"/>
      <c r="N259" s="252"/>
      <c r="P259" s="255"/>
      <c r="Q259" s="255"/>
    </row>
    <row r="260" spans="1:17" ht="15.75">
      <c r="A260" s="182">
        <f>A259+1</f>
        <v>215</v>
      </c>
      <c r="B260" s="192" t="s">
        <v>108</v>
      </c>
      <c r="C260" s="184" t="s">
        <v>20</v>
      </c>
      <c r="D260" s="245">
        <v>1</v>
      </c>
      <c r="E260" s="246">
        <v>8</v>
      </c>
      <c r="F260" s="359">
        <v>1.2244897959183672</v>
      </c>
      <c r="G260" s="187">
        <f>F260*E260</f>
        <v>9.7959183673469372</v>
      </c>
      <c r="H260" s="188">
        <f t="shared" si="96"/>
        <v>0.30612244897959179</v>
      </c>
      <c r="I260" s="187">
        <f t="shared" si="128"/>
        <v>2.4489795918367343</v>
      </c>
      <c r="J260" s="189">
        <f t="shared" si="129"/>
        <v>12.244897959183671</v>
      </c>
      <c r="K260" s="190">
        <f t="shared" si="130"/>
        <v>1.5306122448979589</v>
      </c>
      <c r="M260" s="252"/>
      <c r="N260" s="252"/>
      <c r="P260" s="255"/>
      <c r="Q260" s="255"/>
    </row>
    <row r="261" spans="1:17" ht="15.75">
      <c r="A261" s="182">
        <f>A260+1</f>
        <v>216</v>
      </c>
      <c r="B261" s="192" t="s">
        <v>166</v>
      </c>
      <c r="C261" s="184" t="s">
        <v>52</v>
      </c>
      <c r="D261" s="245">
        <v>1</v>
      </c>
      <c r="E261" s="246">
        <v>1</v>
      </c>
      <c r="F261" s="359">
        <v>11.428571428571427</v>
      </c>
      <c r="G261" s="187">
        <f>F261*E261</f>
        <v>11.428571428571427</v>
      </c>
      <c r="H261" s="188">
        <f t="shared" si="96"/>
        <v>2.8571428571428568</v>
      </c>
      <c r="I261" s="187">
        <f t="shared" si="128"/>
        <v>2.8571428571428568</v>
      </c>
      <c r="J261" s="189">
        <f t="shared" si="129"/>
        <v>14.285714285714285</v>
      </c>
      <c r="K261" s="190">
        <f t="shared" si="130"/>
        <v>14.285714285714285</v>
      </c>
      <c r="M261" s="252"/>
      <c r="N261" s="252"/>
      <c r="P261" s="255"/>
      <c r="Q261" s="255"/>
    </row>
    <row r="262" spans="1:17" s="179" customFormat="1" ht="15.75">
      <c r="A262" s="180"/>
      <c r="B262" s="193" t="s">
        <v>170</v>
      </c>
      <c r="C262" s="193"/>
      <c r="D262" s="248"/>
      <c r="E262" s="244"/>
      <c r="F262" s="359">
        <v>0</v>
      </c>
      <c r="G262" s="180"/>
      <c r="H262" s="188">
        <f t="shared" si="96"/>
        <v>0</v>
      </c>
      <c r="I262" s="180"/>
      <c r="J262" s="180"/>
      <c r="K262" s="181"/>
      <c r="M262" s="251"/>
      <c r="N262" s="251"/>
      <c r="P262" s="254"/>
      <c r="Q262" s="254"/>
    </row>
    <row r="263" spans="1:17" ht="15.75">
      <c r="A263" s="182">
        <f>A261+1</f>
        <v>217</v>
      </c>
      <c r="B263" s="192" t="s">
        <v>107</v>
      </c>
      <c r="C263" s="184" t="s">
        <v>20</v>
      </c>
      <c r="D263" s="245">
        <v>1</v>
      </c>
      <c r="E263" s="246">
        <v>1</v>
      </c>
      <c r="F263" s="359">
        <v>3.6734693877551017</v>
      </c>
      <c r="G263" s="187">
        <f>F263*E263</f>
        <v>3.6734693877551017</v>
      </c>
      <c r="H263" s="188">
        <f t="shared" si="96"/>
        <v>0.91836734693877542</v>
      </c>
      <c r="I263" s="187">
        <f t="shared" ref="I263:I265" si="131">H263*E263</f>
        <v>0.91836734693877542</v>
      </c>
      <c r="J263" s="189">
        <f t="shared" ref="J263:J265" si="132">G263+I263</f>
        <v>4.5918367346938771</v>
      </c>
      <c r="K263" s="190">
        <f t="shared" ref="K263:K265" si="133">J263/E263</f>
        <v>4.5918367346938771</v>
      </c>
      <c r="M263" s="252"/>
      <c r="N263" s="252"/>
      <c r="P263" s="255"/>
      <c r="Q263" s="255"/>
    </row>
    <row r="264" spans="1:17" ht="15.75">
      <c r="A264" s="182">
        <f>A263+1</f>
        <v>218</v>
      </c>
      <c r="B264" s="192" t="s">
        <v>108</v>
      </c>
      <c r="C264" s="184" t="s">
        <v>20</v>
      </c>
      <c r="D264" s="245">
        <v>1</v>
      </c>
      <c r="E264" s="246">
        <v>8</v>
      </c>
      <c r="F264" s="359">
        <v>1.2244897959183672</v>
      </c>
      <c r="G264" s="187">
        <f>F264*E264</f>
        <v>9.7959183673469372</v>
      </c>
      <c r="H264" s="188">
        <f t="shared" si="96"/>
        <v>0.30612244897959179</v>
      </c>
      <c r="I264" s="187">
        <f t="shared" si="131"/>
        <v>2.4489795918367343</v>
      </c>
      <c r="J264" s="189">
        <f t="shared" si="132"/>
        <v>12.244897959183671</v>
      </c>
      <c r="K264" s="190">
        <f t="shared" si="133"/>
        <v>1.5306122448979589</v>
      </c>
      <c r="M264" s="252"/>
      <c r="N264" s="252"/>
      <c r="P264" s="255"/>
      <c r="Q264" s="255"/>
    </row>
    <row r="265" spans="1:17" ht="15.75">
      <c r="A265" s="182">
        <f>A264+1</f>
        <v>219</v>
      </c>
      <c r="B265" s="192" t="s">
        <v>101</v>
      </c>
      <c r="C265" s="184" t="s">
        <v>52</v>
      </c>
      <c r="D265" s="245">
        <v>1</v>
      </c>
      <c r="E265" s="246">
        <v>1</v>
      </c>
      <c r="F265" s="359">
        <v>8.9795918367346932</v>
      </c>
      <c r="G265" s="187">
        <f>F265*E265</f>
        <v>8.9795918367346932</v>
      </c>
      <c r="H265" s="188">
        <f t="shared" si="96"/>
        <v>2.2448979591836733</v>
      </c>
      <c r="I265" s="187">
        <f t="shared" si="131"/>
        <v>2.2448979591836733</v>
      </c>
      <c r="J265" s="189">
        <f t="shared" si="132"/>
        <v>11.224489795918366</v>
      </c>
      <c r="K265" s="190">
        <f t="shared" si="133"/>
        <v>11.224489795918366</v>
      </c>
      <c r="M265" s="252"/>
      <c r="N265" s="252"/>
      <c r="P265" s="255"/>
      <c r="Q265" s="255"/>
    </row>
    <row r="266" spans="1:17" s="179" customFormat="1" ht="15.75">
      <c r="A266" s="180"/>
      <c r="B266" s="193" t="s">
        <v>171</v>
      </c>
      <c r="C266" s="193"/>
      <c r="D266" s="248"/>
      <c r="E266" s="244"/>
      <c r="F266" s="359">
        <v>0</v>
      </c>
      <c r="G266" s="180"/>
      <c r="H266" s="188">
        <f t="shared" si="96"/>
        <v>0</v>
      </c>
      <c r="I266" s="180"/>
      <c r="J266" s="180"/>
      <c r="K266" s="181"/>
      <c r="M266" s="251"/>
      <c r="N266" s="251"/>
      <c r="P266" s="254"/>
      <c r="Q266" s="254"/>
    </row>
    <row r="267" spans="1:17" ht="15.75">
      <c r="A267" s="182">
        <f>A265+1</f>
        <v>220</v>
      </c>
      <c r="B267" s="192" t="s">
        <v>107</v>
      </c>
      <c r="C267" s="184" t="s">
        <v>20</v>
      </c>
      <c r="D267" s="245">
        <v>1</v>
      </c>
      <c r="E267" s="246">
        <v>1</v>
      </c>
      <c r="F267" s="359">
        <v>3.6734693877551017</v>
      </c>
      <c r="G267" s="187">
        <f>F267*E267</f>
        <v>3.6734693877551017</v>
      </c>
      <c r="H267" s="188">
        <f t="shared" si="96"/>
        <v>0.91836734693877542</v>
      </c>
      <c r="I267" s="187">
        <f t="shared" ref="I267:I269" si="134">H267*E267</f>
        <v>0.91836734693877542</v>
      </c>
      <c r="J267" s="189">
        <f t="shared" ref="J267:J269" si="135">G267+I267</f>
        <v>4.5918367346938771</v>
      </c>
      <c r="K267" s="190">
        <f t="shared" ref="K267:K269" si="136">J267/E267</f>
        <v>4.5918367346938771</v>
      </c>
      <c r="M267" s="252"/>
      <c r="N267" s="252"/>
      <c r="P267" s="255"/>
      <c r="Q267" s="255"/>
    </row>
    <row r="268" spans="1:17" ht="15.75">
      <c r="A268" s="182">
        <f>A267+1</f>
        <v>221</v>
      </c>
      <c r="B268" s="192" t="s">
        <v>108</v>
      </c>
      <c r="C268" s="184" t="s">
        <v>20</v>
      </c>
      <c r="D268" s="245">
        <v>1</v>
      </c>
      <c r="E268" s="246">
        <v>10</v>
      </c>
      <c r="F268" s="359">
        <v>1.2244897959183672</v>
      </c>
      <c r="G268" s="187">
        <f>F268*E268</f>
        <v>12.244897959183671</v>
      </c>
      <c r="H268" s="188">
        <f t="shared" si="96"/>
        <v>0.30612244897959179</v>
      </c>
      <c r="I268" s="187">
        <f t="shared" si="134"/>
        <v>3.0612244897959178</v>
      </c>
      <c r="J268" s="189">
        <f t="shared" si="135"/>
        <v>15.30612244897959</v>
      </c>
      <c r="K268" s="190">
        <f t="shared" si="136"/>
        <v>1.5306122448979589</v>
      </c>
      <c r="M268" s="252"/>
      <c r="N268" s="252"/>
      <c r="P268" s="255"/>
      <c r="Q268" s="255"/>
    </row>
    <row r="269" spans="1:17" ht="15.75">
      <c r="A269" s="182">
        <f>A268+1</f>
        <v>222</v>
      </c>
      <c r="B269" s="192" t="s">
        <v>121</v>
      </c>
      <c r="C269" s="184" t="s">
        <v>52</v>
      </c>
      <c r="D269" s="245">
        <v>1</v>
      </c>
      <c r="E269" s="246">
        <v>1</v>
      </c>
      <c r="F269" s="359">
        <v>10.612244897959183</v>
      </c>
      <c r="G269" s="187">
        <f>F269*E269</f>
        <v>10.612244897959183</v>
      </c>
      <c r="H269" s="188">
        <f t="shared" si="96"/>
        <v>2.6530612244897958</v>
      </c>
      <c r="I269" s="187">
        <f t="shared" si="134"/>
        <v>2.6530612244897958</v>
      </c>
      <c r="J269" s="189">
        <f t="shared" si="135"/>
        <v>13.26530612244898</v>
      </c>
      <c r="K269" s="190">
        <f t="shared" si="136"/>
        <v>13.26530612244898</v>
      </c>
      <c r="M269" s="252"/>
      <c r="N269" s="252"/>
      <c r="P269" s="255"/>
      <c r="Q269" s="255"/>
    </row>
    <row r="270" spans="1:17" s="179" customFormat="1" ht="15.75">
      <c r="A270" s="180"/>
      <c r="B270" s="193" t="s">
        <v>172</v>
      </c>
      <c r="C270" s="193"/>
      <c r="D270" s="248"/>
      <c r="E270" s="244"/>
      <c r="F270" s="359">
        <v>0</v>
      </c>
      <c r="G270" s="180"/>
      <c r="H270" s="188">
        <f t="shared" ref="H270:H292" si="137">F270*0.25</f>
        <v>0</v>
      </c>
      <c r="I270" s="180"/>
      <c r="J270" s="180"/>
      <c r="K270" s="181"/>
      <c r="M270" s="251"/>
      <c r="N270" s="251"/>
      <c r="P270" s="254"/>
      <c r="Q270" s="254"/>
    </row>
    <row r="271" spans="1:17" ht="15.75">
      <c r="A271" s="182">
        <f>A269+1</f>
        <v>223</v>
      </c>
      <c r="B271" s="192" t="s">
        <v>107</v>
      </c>
      <c r="C271" s="184" t="s">
        <v>20</v>
      </c>
      <c r="D271" s="245">
        <v>1</v>
      </c>
      <c r="E271" s="246">
        <v>1</v>
      </c>
      <c r="F271" s="359">
        <v>3.6734693877551017</v>
      </c>
      <c r="G271" s="187">
        <f>F271*E271</f>
        <v>3.6734693877551017</v>
      </c>
      <c r="H271" s="188">
        <f t="shared" si="137"/>
        <v>0.91836734693877542</v>
      </c>
      <c r="I271" s="187">
        <f t="shared" ref="I271:I273" si="138">H271*E271</f>
        <v>0.91836734693877542</v>
      </c>
      <c r="J271" s="189">
        <f t="shared" ref="J271:J273" si="139">G271+I271</f>
        <v>4.5918367346938771</v>
      </c>
      <c r="K271" s="190">
        <f t="shared" ref="K271:K273" si="140">J271/E271</f>
        <v>4.5918367346938771</v>
      </c>
      <c r="M271" s="252"/>
      <c r="N271" s="252"/>
      <c r="P271" s="255"/>
      <c r="Q271" s="255"/>
    </row>
    <row r="272" spans="1:17" ht="15.75">
      <c r="A272" s="182">
        <f>A271+1</f>
        <v>224</v>
      </c>
      <c r="B272" s="192" t="s">
        <v>108</v>
      </c>
      <c r="C272" s="184" t="s">
        <v>20</v>
      </c>
      <c r="D272" s="245">
        <v>1</v>
      </c>
      <c r="E272" s="246">
        <v>8</v>
      </c>
      <c r="F272" s="359">
        <v>1.2244897959183672</v>
      </c>
      <c r="G272" s="187">
        <f>F272*E272</f>
        <v>9.7959183673469372</v>
      </c>
      <c r="H272" s="188">
        <f t="shared" si="137"/>
        <v>0.30612244897959179</v>
      </c>
      <c r="I272" s="187">
        <f t="shared" si="138"/>
        <v>2.4489795918367343</v>
      </c>
      <c r="J272" s="189">
        <f t="shared" si="139"/>
        <v>12.244897959183671</v>
      </c>
      <c r="K272" s="190">
        <f t="shared" si="140"/>
        <v>1.5306122448979589</v>
      </c>
      <c r="M272" s="252"/>
      <c r="N272" s="252"/>
      <c r="P272" s="255"/>
      <c r="Q272" s="255"/>
    </row>
    <row r="273" spans="1:17" ht="15.75">
      <c r="A273" s="182">
        <f>A272+1</f>
        <v>225</v>
      </c>
      <c r="B273" s="192" t="s">
        <v>101</v>
      </c>
      <c r="C273" s="184" t="s">
        <v>52</v>
      </c>
      <c r="D273" s="245">
        <v>1</v>
      </c>
      <c r="E273" s="246">
        <v>1</v>
      </c>
      <c r="F273" s="359">
        <v>8.9795918367346932</v>
      </c>
      <c r="G273" s="187">
        <f>F273*E273</f>
        <v>8.9795918367346932</v>
      </c>
      <c r="H273" s="188">
        <f t="shared" si="137"/>
        <v>2.2448979591836733</v>
      </c>
      <c r="I273" s="187">
        <f t="shared" si="138"/>
        <v>2.2448979591836733</v>
      </c>
      <c r="J273" s="189">
        <f t="shared" si="139"/>
        <v>11.224489795918366</v>
      </c>
      <c r="K273" s="190">
        <f t="shared" si="140"/>
        <v>11.224489795918366</v>
      </c>
      <c r="M273" s="252"/>
      <c r="N273" s="252"/>
      <c r="P273" s="255"/>
      <c r="Q273" s="255"/>
    </row>
    <row r="274" spans="1:17" s="179" customFormat="1" ht="15.75">
      <c r="A274" s="180"/>
      <c r="B274" s="193" t="s">
        <v>173</v>
      </c>
      <c r="C274" s="193"/>
      <c r="D274" s="248"/>
      <c r="E274" s="244"/>
      <c r="F274" s="359">
        <v>0</v>
      </c>
      <c r="G274" s="180"/>
      <c r="H274" s="188">
        <f t="shared" si="137"/>
        <v>0</v>
      </c>
      <c r="I274" s="180"/>
      <c r="J274" s="180"/>
      <c r="K274" s="181"/>
      <c r="M274" s="251"/>
      <c r="N274" s="251"/>
      <c r="P274" s="254"/>
      <c r="Q274" s="254"/>
    </row>
    <row r="275" spans="1:17" ht="15.75">
      <c r="A275" s="182">
        <f>A273+1</f>
        <v>226</v>
      </c>
      <c r="B275" s="192" t="s">
        <v>129</v>
      </c>
      <c r="C275" s="184" t="s">
        <v>20</v>
      </c>
      <c r="D275" s="245">
        <v>1</v>
      </c>
      <c r="E275" s="246">
        <v>1</v>
      </c>
      <c r="F275" s="359">
        <v>3.6734693877551017</v>
      </c>
      <c r="G275" s="187">
        <f>F275*E275</f>
        <v>3.6734693877551017</v>
      </c>
      <c r="H275" s="188">
        <f t="shared" si="137"/>
        <v>0.91836734693877542</v>
      </c>
      <c r="I275" s="187">
        <f t="shared" ref="I275:I279" si="141">H275*E275</f>
        <v>0.91836734693877542</v>
      </c>
      <c r="J275" s="189">
        <f t="shared" ref="J275:J279" si="142">G275+I275</f>
        <v>4.5918367346938771</v>
      </c>
      <c r="K275" s="190">
        <f t="shared" ref="K275:K279" si="143">J275/E275</f>
        <v>4.5918367346938771</v>
      </c>
      <c r="M275" s="252"/>
      <c r="N275" s="252"/>
      <c r="P275" s="255"/>
      <c r="Q275" s="255"/>
    </row>
    <row r="276" spans="1:17" ht="15.75">
      <c r="A276" s="182">
        <f>A275+1</f>
        <v>227</v>
      </c>
      <c r="B276" s="192" t="s">
        <v>107</v>
      </c>
      <c r="C276" s="184" t="s">
        <v>20</v>
      </c>
      <c r="D276" s="245">
        <v>1</v>
      </c>
      <c r="E276" s="246">
        <v>9</v>
      </c>
      <c r="F276" s="359">
        <v>3.6734693877551017</v>
      </c>
      <c r="G276" s="187">
        <f>F276*E276</f>
        <v>33.061224489795919</v>
      </c>
      <c r="H276" s="188">
        <f t="shared" si="137"/>
        <v>0.91836734693877542</v>
      </c>
      <c r="I276" s="187">
        <f t="shared" si="141"/>
        <v>8.2653061224489797</v>
      </c>
      <c r="J276" s="189">
        <f t="shared" si="142"/>
        <v>41.326530612244895</v>
      </c>
      <c r="K276" s="190">
        <f t="shared" si="143"/>
        <v>4.5918367346938771</v>
      </c>
      <c r="M276" s="252"/>
      <c r="N276" s="252"/>
      <c r="P276" s="255"/>
      <c r="Q276" s="255"/>
    </row>
    <row r="277" spans="1:17" ht="15.75">
      <c r="A277" s="182">
        <f>A276+1</f>
        <v>228</v>
      </c>
      <c r="B277" s="192" t="s">
        <v>108</v>
      </c>
      <c r="C277" s="184" t="s">
        <v>20</v>
      </c>
      <c r="D277" s="245">
        <v>1</v>
      </c>
      <c r="E277" s="246">
        <v>4</v>
      </c>
      <c r="F277" s="359">
        <v>1.2244897959183672</v>
      </c>
      <c r="G277" s="187">
        <f>F277*E277</f>
        <v>4.8979591836734686</v>
      </c>
      <c r="H277" s="188">
        <f t="shared" si="137"/>
        <v>0.30612244897959179</v>
      </c>
      <c r="I277" s="187">
        <f t="shared" si="141"/>
        <v>1.2244897959183672</v>
      </c>
      <c r="J277" s="189">
        <f t="shared" si="142"/>
        <v>6.1224489795918355</v>
      </c>
      <c r="K277" s="190">
        <f t="shared" si="143"/>
        <v>1.5306122448979589</v>
      </c>
      <c r="M277" s="252"/>
      <c r="N277" s="252"/>
      <c r="P277" s="255"/>
      <c r="Q277" s="255"/>
    </row>
    <row r="278" spans="1:17" ht="15.75">
      <c r="A278" s="182">
        <f>A277+1</f>
        <v>229</v>
      </c>
      <c r="B278" s="192" t="s">
        <v>125</v>
      </c>
      <c r="C278" s="184" t="s">
        <v>20</v>
      </c>
      <c r="D278" s="245">
        <v>1</v>
      </c>
      <c r="E278" s="246">
        <v>2</v>
      </c>
      <c r="F278" s="359">
        <v>1.6326530612244896</v>
      </c>
      <c r="G278" s="187">
        <f>F278*E278</f>
        <v>3.2653061224489792</v>
      </c>
      <c r="H278" s="188">
        <f t="shared" si="137"/>
        <v>0.4081632653061224</v>
      </c>
      <c r="I278" s="187">
        <f t="shared" si="141"/>
        <v>0.81632653061224481</v>
      </c>
      <c r="J278" s="189">
        <f t="shared" si="142"/>
        <v>4.0816326530612237</v>
      </c>
      <c r="K278" s="190">
        <f t="shared" si="143"/>
        <v>2.0408163265306118</v>
      </c>
      <c r="M278" s="252"/>
      <c r="N278" s="252"/>
      <c r="P278" s="255"/>
      <c r="Q278" s="255"/>
    </row>
    <row r="279" spans="1:17" ht="15.75">
      <c r="A279" s="182">
        <f>A278+1</f>
        <v>230</v>
      </c>
      <c r="B279" s="192" t="s">
        <v>101</v>
      </c>
      <c r="C279" s="184" t="s">
        <v>52</v>
      </c>
      <c r="D279" s="245">
        <v>1</v>
      </c>
      <c r="E279" s="246">
        <v>1</v>
      </c>
      <c r="F279" s="359">
        <v>8.9795918367346932</v>
      </c>
      <c r="G279" s="187">
        <f>F279*E279</f>
        <v>8.9795918367346932</v>
      </c>
      <c r="H279" s="188">
        <f t="shared" si="137"/>
        <v>2.2448979591836733</v>
      </c>
      <c r="I279" s="187">
        <f t="shared" si="141"/>
        <v>2.2448979591836733</v>
      </c>
      <c r="J279" s="189">
        <f t="shared" si="142"/>
        <v>11.224489795918366</v>
      </c>
      <c r="K279" s="190">
        <f t="shared" si="143"/>
        <v>11.224489795918366</v>
      </c>
      <c r="M279" s="252"/>
      <c r="N279" s="252"/>
      <c r="P279" s="255"/>
      <c r="Q279" s="255"/>
    </row>
    <row r="280" spans="1:17" ht="39">
      <c r="A280" s="182">
        <f>A279+1</f>
        <v>231</v>
      </c>
      <c r="B280" s="192" t="s">
        <v>174</v>
      </c>
      <c r="C280" s="184" t="s">
        <v>52</v>
      </c>
      <c r="D280" s="245">
        <v>1</v>
      </c>
      <c r="E280" s="246">
        <v>2</v>
      </c>
      <c r="F280" s="359">
        <v>81.632653061224488</v>
      </c>
      <c r="G280" s="187">
        <f t="shared" ref="G280:G292" si="144">F280*E280</f>
        <v>163.26530612244898</v>
      </c>
      <c r="H280" s="188">
        <f t="shared" si="137"/>
        <v>20.408163265306122</v>
      </c>
      <c r="I280" s="187">
        <f t="shared" ref="I280:I292" si="145">H280*E280</f>
        <v>40.816326530612244</v>
      </c>
      <c r="J280" s="189">
        <f t="shared" ref="J280:J292" si="146">G280+I280</f>
        <v>204.08163265306121</v>
      </c>
      <c r="K280" s="190">
        <f t="shared" ref="K280:K292" si="147">J280/E280</f>
        <v>102.0408163265306</v>
      </c>
      <c r="M280" s="252"/>
      <c r="N280" s="252"/>
      <c r="P280" s="255"/>
      <c r="Q280" s="255"/>
    </row>
    <row r="281" spans="1:17" ht="39">
      <c r="A281" s="182">
        <f t="shared" ref="A281:A292" si="148">A280+1</f>
        <v>232</v>
      </c>
      <c r="B281" s="192" t="s">
        <v>175</v>
      </c>
      <c r="C281" s="184" t="s">
        <v>52</v>
      </c>
      <c r="D281" s="245">
        <v>1</v>
      </c>
      <c r="E281" s="246">
        <v>2</v>
      </c>
      <c r="F281" s="359">
        <v>81.632653061224488</v>
      </c>
      <c r="G281" s="187">
        <f t="shared" si="144"/>
        <v>163.26530612244898</v>
      </c>
      <c r="H281" s="188">
        <f t="shared" si="137"/>
        <v>20.408163265306122</v>
      </c>
      <c r="I281" s="187">
        <f t="shared" si="145"/>
        <v>40.816326530612244</v>
      </c>
      <c r="J281" s="189">
        <f t="shared" si="146"/>
        <v>204.08163265306121</v>
      </c>
      <c r="K281" s="190">
        <f t="shared" si="147"/>
        <v>102.0408163265306</v>
      </c>
      <c r="M281" s="252"/>
      <c r="N281" s="252"/>
      <c r="P281" s="255"/>
      <c r="Q281" s="255"/>
    </row>
    <row r="282" spans="1:17" ht="39">
      <c r="A282" s="182">
        <f t="shared" si="148"/>
        <v>233</v>
      </c>
      <c r="B282" s="192" t="s">
        <v>176</v>
      </c>
      <c r="C282" s="184" t="s">
        <v>52</v>
      </c>
      <c r="D282" s="245">
        <v>1</v>
      </c>
      <c r="E282" s="246">
        <v>2</v>
      </c>
      <c r="F282" s="359">
        <v>81.632653061224488</v>
      </c>
      <c r="G282" s="187">
        <f t="shared" si="144"/>
        <v>163.26530612244898</v>
      </c>
      <c r="H282" s="188">
        <f t="shared" si="137"/>
        <v>20.408163265306122</v>
      </c>
      <c r="I282" s="187">
        <f t="shared" si="145"/>
        <v>40.816326530612244</v>
      </c>
      <c r="J282" s="189">
        <f t="shared" si="146"/>
        <v>204.08163265306121</v>
      </c>
      <c r="K282" s="190">
        <f t="shared" si="147"/>
        <v>102.0408163265306</v>
      </c>
      <c r="M282" s="252"/>
      <c r="N282" s="252"/>
      <c r="P282" s="255"/>
      <c r="Q282" s="255"/>
    </row>
    <row r="283" spans="1:17" ht="39">
      <c r="A283" s="182">
        <f t="shared" si="148"/>
        <v>234</v>
      </c>
      <c r="B283" s="192" t="s">
        <v>177</v>
      </c>
      <c r="C283" s="184" t="s">
        <v>52</v>
      </c>
      <c r="D283" s="245">
        <v>1</v>
      </c>
      <c r="E283" s="246">
        <v>9</v>
      </c>
      <c r="F283" s="359">
        <v>81.632653061224488</v>
      </c>
      <c r="G283" s="187">
        <f t="shared" si="144"/>
        <v>734.69387755102036</v>
      </c>
      <c r="H283" s="188">
        <f t="shared" si="137"/>
        <v>20.408163265306122</v>
      </c>
      <c r="I283" s="187">
        <f t="shared" si="145"/>
        <v>183.67346938775509</v>
      </c>
      <c r="J283" s="189">
        <f t="shared" si="146"/>
        <v>918.36734693877543</v>
      </c>
      <c r="K283" s="190">
        <f t="shared" si="147"/>
        <v>102.0408163265306</v>
      </c>
      <c r="M283" s="252"/>
      <c r="N283" s="252"/>
      <c r="P283" s="255"/>
      <c r="Q283" s="255"/>
    </row>
    <row r="284" spans="1:17" ht="39">
      <c r="A284" s="182">
        <f t="shared" si="148"/>
        <v>235</v>
      </c>
      <c r="B284" s="192" t="s">
        <v>178</v>
      </c>
      <c r="C284" s="184" t="s">
        <v>52</v>
      </c>
      <c r="D284" s="245">
        <v>1</v>
      </c>
      <c r="E284" s="246">
        <v>6</v>
      </c>
      <c r="F284" s="359">
        <v>81.632653061224488</v>
      </c>
      <c r="G284" s="187">
        <f t="shared" si="144"/>
        <v>489.79591836734693</v>
      </c>
      <c r="H284" s="188">
        <f t="shared" si="137"/>
        <v>20.408163265306122</v>
      </c>
      <c r="I284" s="187">
        <f t="shared" si="145"/>
        <v>122.44897959183673</v>
      </c>
      <c r="J284" s="189">
        <f t="shared" si="146"/>
        <v>612.24489795918362</v>
      </c>
      <c r="K284" s="190">
        <f t="shared" si="147"/>
        <v>102.0408163265306</v>
      </c>
      <c r="M284" s="252"/>
      <c r="N284" s="252"/>
      <c r="P284" s="255"/>
      <c r="Q284" s="255"/>
    </row>
    <row r="285" spans="1:17" ht="39">
      <c r="A285" s="182">
        <f t="shared" si="148"/>
        <v>236</v>
      </c>
      <c r="B285" s="192" t="s">
        <v>179</v>
      </c>
      <c r="C285" s="184" t="s">
        <v>52</v>
      </c>
      <c r="D285" s="245">
        <v>1</v>
      </c>
      <c r="E285" s="246">
        <v>1</v>
      </c>
      <c r="F285" s="359">
        <v>81.632653061224488</v>
      </c>
      <c r="G285" s="187">
        <f t="shared" si="144"/>
        <v>81.632653061224488</v>
      </c>
      <c r="H285" s="188">
        <f t="shared" si="137"/>
        <v>20.408163265306122</v>
      </c>
      <c r="I285" s="187">
        <f t="shared" si="145"/>
        <v>20.408163265306122</v>
      </c>
      <c r="J285" s="189">
        <f t="shared" si="146"/>
        <v>102.0408163265306</v>
      </c>
      <c r="K285" s="190">
        <f t="shared" si="147"/>
        <v>102.0408163265306</v>
      </c>
      <c r="M285" s="252"/>
      <c r="N285" s="252"/>
      <c r="P285" s="255"/>
      <c r="Q285" s="255"/>
    </row>
    <row r="286" spans="1:17" ht="39">
      <c r="A286" s="182">
        <f t="shared" si="148"/>
        <v>237</v>
      </c>
      <c r="B286" s="192" t="s">
        <v>180</v>
      </c>
      <c r="C286" s="184" t="s">
        <v>52</v>
      </c>
      <c r="D286" s="245">
        <v>1</v>
      </c>
      <c r="E286" s="246">
        <v>3</v>
      </c>
      <c r="F286" s="359">
        <v>81.632653061224488</v>
      </c>
      <c r="G286" s="187">
        <f t="shared" si="144"/>
        <v>244.89795918367346</v>
      </c>
      <c r="H286" s="188">
        <f t="shared" si="137"/>
        <v>20.408163265306122</v>
      </c>
      <c r="I286" s="187">
        <f t="shared" si="145"/>
        <v>61.224489795918366</v>
      </c>
      <c r="J286" s="189">
        <f t="shared" si="146"/>
        <v>306.12244897959181</v>
      </c>
      <c r="K286" s="190">
        <f t="shared" si="147"/>
        <v>102.0408163265306</v>
      </c>
      <c r="M286" s="252"/>
      <c r="N286" s="252"/>
      <c r="P286" s="255"/>
      <c r="Q286" s="255"/>
    </row>
    <row r="287" spans="1:17" ht="39">
      <c r="A287" s="182">
        <f t="shared" si="148"/>
        <v>238</v>
      </c>
      <c r="B287" s="192" t="s">
        <v>181</v>
      </c>
      <c r="C287" s="184" t="s">
        <v>52</v>
      </c>
      <c r="D287" s="245">
        <v>1</v>
      </c>
      <c r="E287" s="246">
        <v>2</v>
      </c>
      <c r="F287" s="359">
        <v>81.632653061224488</v>
      </c>
      <c r="G287" s="187">
        <f t="shared" si="144"/>
        <v>163.26530612244898</v>
      </c>
      <c r="H287" s="188">
        <f t="shared" si="137"/>
        <v>20.408163265306122</v>
      </c>
      <c r="I287" s="187">
        <f t="shared" si="145"/>
        <v>40.816326530612244</v>
      </c>
      <c r="J287" s="189">
        <f t="shared" si="146"/>
        <v>204.08163265306121</v>
      </c>
      <c r="K287" s="190">
        <f t="shared" si="147"/>
        <v>102.0408163265306</v>
      </c>
      <c r="M287" s="252"/>
      <c r="N287" s="252"/>
      <c r="P287" s="255"/>
      <c r="Q287" s="255"/>
    </row>
    <row r="288" spans="1:17" ht="15.75">
      <c r="A288" s="182">
        <f t="shared" si="148"/>
        <v>239</v>
      </c>
      <c r="B288" s="192" t="s">
        <v>182</v>
      </c>
      <c r="C288" s="184" t="s">
        <v>20</v>
      </c>
      <c r="D288" s="245">
        <v>1</v>
      </c>
      <c r="E288" s="246">
        <v>1</v>
      </c>
      <c r="F288" s="359">
        <v>612.24489795918362</v>
      </c>
      <c r="G288" s="187">
        <f t="shared" si="144"/>
        <v>612.24489795918362</v>
      </c>
      <c r="H288" s="188">
        <f t="shared" si="137"/>
        <v>153.0612244897959</v>
      </c>
      <c r="I288" s="187">
        <f t="shared" si="145"/>
        <v>153.0612244897959</v>
      </c>
      <c r="J288" s="189">
        <f t="shared" si="146"/>
        <v>765.30612244897952</v>
      </c>
      <c r="K288" s="190">
        <f t="shared" si="147"/>
        <v>765.30612244897952</v>
      </c>
      <c r="M288" s="252"/>
      <c r="N288" s="252"/>
      <c r="P288" s="255"/>
      <c r="Q288" s="255"/>
    </row>
    <row r="289" spans="1:17" ht="15.75">
      <c r="A289" s="182">
        <f t="shared" si="148"/>
        <v>240</v>
      </c>
      <c r="B289" s="192" t="s">
        <v>183</v>
      </c>
      <c r="C289" s="184" t="s">
        <v>20</v>
      </c>
      <c r="D289" s="245">
        <v>1</v>
      </c>
      <c r="E289" s="246">
        <v>3</v>
      </c>
      <c r="F289" s="359">
        <v>57.967346938775513</v>
      </c>
      <c r="G289" s="187">
        <f>F289*E289</f>
        <v>173.90204081632655</v>
      </c>
      <c r="H289" s="188">
        <f t="shared" si="137"/>
        <v>14.491836734693878</v>
      </c>
      <c r="I289" s="187">
        <f t="shared" si="145"/>
        <v>43.475510204081637</v>
      </c>
      <c r="J289" s="189">
        <f t="shared" si="146"/>
        <v>217.37755102040819</v>
      </c>
      <c r="K289" s="190">
        <f t="shared" si="147"/>
        <v>72.459183673469397</v>
      </c>
      <c r="M289" s="252"/>
      <c r="N289" s="252"/>
      <c r="P289" s="255"/>
      <c r="Q289" s="255"/>
    </row>
    <row r="290" spans="1:17" ht="15.75">
      <c r="A290" s="182">
        <f t="shared" si="148"/>
        <v>241</v>
      </c>
      <c r="B290" s="192" t="s">
        <v>184</v>
      </c>
      <c r="C290" s="184" t="s">
        <v>20</v>
      </c>
      <c r="D290" s="245">
        <v>1</v>
      </c>
      <c r="E290" s="246">
        <v>3</v>
      </c>
      <c r="F290" s="359">
        <v>244.89795918367346</v>
      </c>
      <c r="G290" s="187">
        <f t="shared" si="144"/>
        <v>734.69387755102036</v>
      </c>
      <c r="H290" s="188">
        <f t="shared" si="137"/>
        <v>61.224489795918366</v>
      </c>
      <c r="I290" s="187">
        <f t="shared" si="145"/>
        <v>183.67346938775509</v>
      </c>
      <c r="J290" s="189">
        <f t="shared" si="146"/>
        <v>918.36734693877543</v>
      </c>
      <c r="K290" s="190">
        <f t="shared" si="147"/>
        <v>306.12244897959181</v>
      </c>
      <c r="M290" s="252"/>
      <c r="N290" s="252"/>
      <c r="P290" s="255"/>
      <c r="Q290" s="255"/>
    </row>
    <row r="291" spans="1:17" ht="26.25">
      <c r="A291" s="182">
        <f t="shared" si="148"/>
        <v>242</v>
      </c>
      <c r="B291" s="192" t="s">
        <v>185</v>
      </c>
      <c r="C291" s="184" t="s">
        <v>52</v>
      </c>
      <c r="D291" s="245">
        <v>1</v>
      </c>
      <c r="E291" s="246">
        <v>1</v>
      </c>
      <c r="F291" s="359">
        <v>61224.489795918365</v>
      </c>
      <c r="G291" s="187">
        <f t="shared" si="144"/>
        <v>61224.489795918365</v>
      </c>
      <c r="H291" s="188">
        <f t="shared" si="137"/>
        <v>15306.122448979591</v>
      </c>
      <c r="I291" s="187">
        <f t="shared" si="145"/>
        <v>15306.122448979591</v>
      </c>
      <c r="J291" s="189">
        <f t="shared" si="146"/>
        <v>76530.612244897959</v>
      </c>
      <c r="K291" s="190">
        <f t="shared" si="147"/>
        <v>76530.612244897959</v>
      </c>
      <c r="M291" s="252"/>
      <c r="N291" s="252"/>
      <c r="P291" s="255"/>
      <c r="Q291" s="255"/>
    </row>
    <row r="292" spans="1:17" ht="39">
      <c r="A292" s="182">
        <f t="shared" si="148"/>
        <v>243</v>
      </c>
      <c r="B292" s="192" t="s">
        <v>583</v>
      </c>
      <c r="C292" s="184" t="s">
        <v>52</v>
      </c>
      <c r="D292" s="245">
        <v>1</v>
      </c>
      <c r="E292" s="246">
        <v>2</v>
      </c>
      <c r="F292" s="359">
        <v>81632.653061224482</v>
      </c>
      <c r="G292" s="187">
        <f t="shared" si="144"/>
        <v>163265.30612244896</v>
      </c>
      <c r="H292" s="188">
        <f t="shared" si="137"/>
        <v>20408.163265306121</v>
      </c>
      <c r="I292" s="187">
        <f t="shared" si="145"/>
        <v>40816.326530612241</v>
      </c>
      <c r="J292" s="189">
        <f t="shared" si="146"/>
        <v>204081.63265306121</v>
      </c>
      <c r="K292" s="190">
        <f t="shared" si="147"/>
        <v>102040.81632653061</v>
      </c>
      <c r="M292" s="252"/>
      <c r="N292" s="252"/>
      <c r="P292" s="255"/>
      <c r="Q292" s="255"/>
    </row>
    <row r="293" spans="1:17" ht="13.5" thickBot="1">
      <c r="F293" s="194"/>
      <c r="G293" s="195">
        <f>SUM(G12:G292)</f>
        <v>327282.12653061212</v>
      </c>
      <c r="H293" s="196"/>
      <c r="I293" s="195">
        <f>SUM(I12:I292)</f>
        <v>81820.53163265303</v>
      </c>
      <c r="J293" s="197"/>
      <c r="M293" s="199"/>
      <c r="N293" s="199"/>
      <c r="P293" s="199"/>
      <c r="Q293" s="199"/>
    </row>
    <row r="294" spans="1:17" ht="13.5" thickBot="1">
      <c r="F294" s="200"/>
      <c r="G294" s="201" t="s">
        <v>186</v>
      </c>
      <c r="H294" s="202">
        <v>0.02</v>
      </c>
      <c r="I294" s="203"/>
      <c r="J294" s="204">
        <f>H294*G293</f>
        <v>6545.6425306122428</v>
      </c>
      <c r="M294" s="199"/>
      <c r="N294" s="199"/>
      <c r="P294" s="199"/>
      <c r="Q294" s="199"/>
    </row>
    <row r="295" spans="1:17" ht="13.5" thickBot="1">
      <c r="F295" s="194"/>
      <c r="G295" s="205"/>
      <c r="H295" s="206"/>
      <c r="I295" s="205"/>
      <c r="J295" s="207"/>
      <c r="M295" s="199"/>
      <c r="N295" s="199"/>
      <c r="P295" s="199"/>
      <c r="Q295" s="199"/>
    </row>
    <row r="296" spans="1:17" ht="13.5" thickBot="1">
      <c r="F296" s="200"/>
      <c r="G296" s="203" t="s">
        <v>187</v>
      </c>
      <c r="H296" s="202"/>
      <c r="I296" s="203"/>
      <c r="J296" s="204">
        <f>SUM(J12:J294)</f>
        <v>415648.30069387745</v>
      </c>
      <c r="M296" s="199"/>
      <c r="N296" s="199"/>
      <c r="P296" s="199"/>
      <c r="Q296" s="199"/>
    </row>
    <row r="297" spans="1:17" ht="13.5" thickBot="1">
      <c r="F297" s="208"/>
      <c r="G297" s="209"/>
      <c r="H297" s="210"/>
      <c r="I297" s="209"/>
      <c r="J297" s="211"/>
      <c r="M297" s="199"/>
      <c r="N297" s="199"/>
      <c r="P297" s="199"/>
      <c r="Q297" s="199"/>
    </row>
    <row r="298" spans="1:17">
      <c r="F298" s="212"/>
      <c r="G298" s="213" t="s">
        <v>188</v>
      </c>
      <c r="H298" s="214">
        <v>0.08</v>
      </c>
      <c r="I298" s="215"/>
      <c r="J298" s="216">
        <f>J296*H298</f>
        <v>33251.864055510196</v>
      </c>
      <c r="M298" s="199"/>
      <c r="N298" s="199"/>
      <c r="P298" s="199"/>
      <c r="Q298" s="199"/>
    </row>
    <row r="299" spans="1:17" ht="13.5" thickBot="1">
      <c r="C299" s="364"/>
      <c r="F299" s="217"/>
      <c r="G299" s="218" t="s">
        <v>189</v>
      </c>
      <c r="H299" s="219"/>
      <c r="I299" s="220"/>
      <c r="J299" s="221">
        <f>J296+J298</f>
        <v>448900.16474938765</v>
      </c>
      <c r="M299" s="199"/>
      <c r="N299" s="199"/>
      <c r="P299" s="199"/>
      <c r="Q299" s="199"/>
    </row>
    <row r="300" spans="1:17" ht="13.5" thickBot="1">
      <c r="F300" s="222"/>
      <c r="G300" s="223"/>
      <c r="H300" s="224"/>
      <c r="I300" s="225"/>
      <c r="J300" s="226"/>
      <c r="M300" s="199"/>
      <c r="N300" s="199"/>
      <c r="P300" s="199"/>
      <c r="Q300" s="199"/>
    </row>
    <row r="301" spans="1:17">
      <c r="F301" s="227"/>
      <c r="G301" s="213" t="s">
        <v>190</v>
      </c>
      <c r="H301" s="214">
        <v>0.2</v>
      </c>
      <c r="I301" s="215"/>
      <c r="J301" s="216">
        <f>J299*H301</f>
        <v>89780.032949877539</v>
      </c>
      <c r="M301" s="199"/>
      <c r="N301" s="199"/>
      <c r="P301" s="199"/>
      <c r="Q301" s="199"/>
    </row>
    <row r="302" spans="1:17" ht="13.5" thickBot="1">
      <c r="F302" s="217"/>
      <c r="G302" s="218" t="s">
        <v>189</v>
      </c>
      <c r="H302" s="219"/>
      <c r="I302" s="220"/>
      <c r="J302" s="221">
        <f>J299+J301</f>
        <v>538680.19769926521</v>
      </c>
      <c r="M302" s="199"/>
      <c r="N302" s="199"/>
      <c r="P302" s="199"/>
      <c r="Q302" s="199"/>
    </row>
    <row r="303" spans="1:17" ht="13.5" thickBot="1">
      <c r="F303" s="222"/>
      <c r="G303" s="223"/>
      <c r="H303" s="224"/>
      <c r="I303" s="225"/>
      <c r="J303" s="226"/>
      <c r="M303" s="199"/>
      <c r="N303" s="199"/>
      <c r="P303" s="199"/>
      <c r="Q303" s="199"/>
    </row>
    <row r="304" spans="1:17">
      <c r="F304" s="227"/>
      <c r="G304" s="228" t="s">
        <v>191</v>
      </c>
      <c r="H304" s="214">
        <v>0.18</v>
      </c>
      <c r="I304" s="215"/>
      <c r="J304" s="229">
        <f>J302*H304</f>
        <v>96962.43558586773</v>
      </c>
      <c r="M304" s="199"/>
      <c r="N304" s="199"/>
      <c r="P304" s="199"/>
      <c r="Q304" s="199"/>
    </row>
    <row r="305" spans="6:17" ht="13.5" thickBot="1">
      <c r="F305" s="217"/>
      <c r="G305" s="230" t="s">
        <v>192</v>
      </c>
      <c r="H305" s="231" t="s">
        <v>11</v>
      </c>
      <c r="I305" s="232"/>
      <c r="J305" s="233">
        <f>J302+J304</f>
        <v>635642.63328513294</v>
      </c>
      <c r="M305" s="199"/>
      <c r="N305" s="199"/>
      <c r="P305" s="199"/>
      <c r="Q305" s="199"/>
    </row>
    <row r="306" spans="6:17">
      <c r="M306" s="199"/>
      <c r="N306" s="199"/>
    </row>
    <row r="307" spans="6:17">
      <c r="M307" s="199"/>
      <c r="N307" s="199"/>
    </row>
    <row r="308" spans="6:17">
      <c r="J308" s="234"/>
      <c r="M308" s="199"/>
      <c r="N308" s="199"/>
    </row>
    <row r="309" spans="6:17">
      <c r="M309" s="199"/>
      <c r="N309" s="199"/>
    </row>
  </sheetData>
  <mergeCells count="20">
    <mergeCell ref="A5:F5"/>
    <mergeCell ref="B1:D1"/>
    <mergeCell ref="A2:B2"/>
    <mergeCell ref="H2:J2"/>
    <mergeCell ref="A3:F3"/>
    <mergeCell ref="A4:F4"/>
    <mergeCell ref="A6:F6"/>
    <mergeCell ref="A7:A8"/>
    <mergeCell ref="C7:C8"/>
    <mergeCell ref="D7:E7"/>
    <mergeCell ref="F7:G7"/>
    <mergeCell ref="Q7:Q8"/>
    <mergeCell ref="A11:C11"/>
    <mergeCell ref="B12:D12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136"/>
  <sheetViews>
    <sheetView showGridLines="0" zoomScale="73" zoomScaleNormal="73" workbookViewId="0">
      <pane ySplit="10" topLeftCell="A117" activePane="bottomLeft" state="frozen"/>
      <selection activeCell="A292" sqref="A292:XFD292"/>
      <selection pane="bottomLeft" activeCell="H122" sqref="H122"/>
    </sheetView>
  </sheetViews>
  <sheetFormatPr defaultColWidth="9" defaultRowHeight="12.75"/>
  <cols>
    <col min="1" max="1" width="10.75" style="259" bestFit="1" customWidth="1"/>
    <col min="2" max="2" width="55.125" style="270" customWidth="1"/>
    <col min="3" max="3" width="10.875" style="259" customWidth="1"/>
    <col min="4" max="4" width="8.875" style="259" customWidth="1"/>
    <col min="5" max="5" width="10.625" style="259" customWidth="1"/>
    <col min="6" max="6" width="11.75" style="259" bestFit="1" customWidth="1"/>
    <col min="7" max="7" width="22.375" style="259" bestFit="1" customWidth="1"/>
    <col min="8" max="8" width="14.5" style="259" bestFit="1" customWidth="1"/>
    <col min="9" max="9" width="17.25" style="259" bestFit="1" customWidth="1"/>
    <col min="10" max="10" width="18.25" style="259" bestFit="1" customWidth="1"/>
    <col min="11" max="11" width="17.125" style="267" bestFit="1" customWidth="1"/>
    <col min="12" max="12" width="2.75" style="259" customWidth="1"/>
    <col min="13" max="13" width="16.375" style="259" bestFit="1" customWidth="1"/>
    <col min="14" max="14" width="14.5" style="259" bestFit="1" customWidth="1"/>
    <col min="15" max="15" width="2.75" style="259" customWidth="1"/>
    <col min="16" max="16" width="11.75" style="259" customWidth="1"/>
    <col min="17" max="17" width="18.375" style="259" bestFit="1" customWidth="1"/>
    <col min="18" max="18" width="6.625" style="259" customWidth="1"/>
    <col min="19" max="19" width="6.75" style="259" customWidth="1"/>
    <col min="20" max="16384" width="9" style="259"/>
  </cols>
  <sheetData>
    <row r="1" spans="1:17" ht="13.5" thickBot="1">
      <c r="A1" s="257"/>
      <c r="B1" s="429"/>
      <c r="C1" s="429"/>
      <c r="D1" s="429"/>
      <c r="E1" s="129"/>
      <c r="F1" s="130"/>
      <c r="G1" s="129"/>
      <c r="H1" s="131"/>
      <c r="I1" s="132"/>
      <c r="J1" s="131"/>
      <c r="K1" s="258"/>
      <c r="M1" s="134"/>
      <c r="N1" s="134"/>
    </row>
    <row r="2" spans="1:17" ht="13.5" thickBot="1">
      <c r="A2" s="415" t="s">
        <v>193</v>
      </c>
      <c r="B2" s="430"/>
      <c r="C2" s="136"/>
      <c r="D2" s="130"/>
      <c r="E2" s="129"/>
      <c r="F2" s="130"/>
      <c r="G2" s="137"/>
      <c r="H2" s="417" t="s">
        <v>9</v>
      </c>
      <c r="I2" s="418"/>
      <c r="J2" s="419"/>
      <c r="K2" s="260"/>
      <c r="M2" s="134"/>
      <c r="N2" s="139"/>
    </row>
    <row r="3" spans="1:17" ht="16.5" customHeight="1" thickBot="1">
      <c r="A3" s="431"/>
      <c r="B3" s="431"/>
      <c r="C3" s="431"/>
      <c r="D3" s="431"/>
      <c r="E3" s="431"/>
      <c r="F3" s="431"/>
      <c r="G3" s="261"/>
      <c r="H3" s="141" t="s">
        <v>11</v>
      </c>
      <c r="I3" s="142" t="s">
        <v>10</v>
      </c>
      <c r="J3" s="143" t="s">
        <v>12</v>
      </c>
      <c r="K3" s="260"/>
      <c r="M3" s="134"/>
      <c r="N3" s="139"/>
    </row>
    <row r="4" spans="1:17" ht="13.5" thickBot="1">
      <c r="A4" s="431"/>
      <c r="B4" s="431"/>
      <c r="C4" s="431"/>
      <c r="D4" s="431"/>
      <c r="E4" s="431"/>
      <c r="F4" s="431"/>
      <c r="G4" s="140"/>
      <c r="H4" s="144">
        <f>J132</f>
        <v>310622.85938938789</v>
      </c>
      <c r="I4" s="145">
        <f>H4*2.45</f>
        <v>761026.00550400035</v>
      </c>
      <c r="J4" s="146">
        <f>'1. ელექტროობა'!J4</f>
        <v>1</v>
      </c>
      <c r="K4" s="260"/>
      <c r="M4" s="134"/>
      <c r="N4" s="139"/>
    </row>
    <row r="5" spans="1:17">
      <c r="A5" s="413"/>
      <c r="B5" s="413"/>
      <c r="C5" s="413"/>
      <c r="D5" s="413"/>
      <c r="E5" s="413"/>
      <c r="F5" s="413"/>
      <c r="G5" s="147"/>
      <c r="H5" s="148"/>
      <c r="I5" s="149"/>
      <c r="J5" s="150"/>
      <c r="K5" s="260"/>
      <c r="M5" s="134"/>
      <c r="N5" s="139"/>
    </row>
    <row r="6" spans="1:17" ht="13.5" thickBot="1">
      <c r="A6" s="427"/>
      <c r="B6" s="427"/>
      <c r="C6" s="428"/>
      <c r="D6" s="428"/>
      <c r="E6" s="428"/>
      <c r="F6" s="427"/>
      <c r="G6" s="151"/>
      <c r="H6" s="136"/>
      <c r="I6" s="129"/>
      <c r="J6" s="152"/>
      <c r="K6" s="262"/>
      <c r="M6" s="154"/>
      <c r="N6" s="154"/>
    </row>
    <row r="7" spans="1:17" ht="16.149999999999999" customHeight="1" thickBot="1">
      <c r="A7" s="406" t="s">
        <v>604</v>
      </c>
      <c r="B7" s="155" t="s">
        <v>31</v>
      </c>
      <c r="C7" s="408" t="s">
        <v>32</v>
      </c>
      <c r="D7" s="410" t="s">
        <v>33</v>
      </c>
      <c r="E7" s="411"/>
      <c r="F7" s="412" t="s">
        <v>34</v>
      </c>
      <c r="G7" s="397"/>
      <c r="H7" s="396" t="s">
        <v>35</v>
      </c>
      <c r="I7" s="397"/>
      <c r="J7" s="398" t="s">
        <v>36</v>
      </c>
      <c r="K7" s="400" t="s">
        <v>37</v>
      </c>
      <c r="M7" s="391" t="s">
        <v>38</v>
      </c>
      <c r="N7" s="391" t="s">
        <v>39</v>
      </c>
      <c r="P7" s="402" t="s">
        <v>40</v>
      </c>
      <c r="Q7" s="391" t="s">
        <v>41</v>
      </c>
    </row>
    <row r="8" spans="1:17" ht="26.25" thickBot="1">
      <c r="A8" s="407"/>
      <c r="B8" s="156"/>
      <c r="C8" s="409"/>
      <c r="D8" s="237" t="s">
        <v>42</v>
      </c>
      <c r="E8" s="238" t="s">
        <v>43</v>
      </c>
      <c r="F8" s="157" t="s">
        <v>44</v>
      </c>
      <c r="G8" s="158" t="s">
        <v>43</v>
      </c>
      <c r="H8" s="159" t="s">
        <v>44</v>
      </c>
      <c r="I8" s="158" t="s">
        <v>43</v>
      </c>
      <c r="J8" s="399"/>
      <c r="K8" s="401"/>
      <c r="M8" s="392"/>
      <c r="N8" s="392"/>
      <c r="P8" s="403"/>
      <c r="Q8" s="392"/>
    </row>
    <row r="9" spans="1:17" ht="13.5" thickBot="1">
      <c r="A9" s="160" t="s">
        <v>0</v>
      </c>
      <c r="B9" s="161" t="s">
        <v>1</v>
      </c>
      <c r="C9" s="162" t="s">
        <v>2</v>
      </c>
      <c r="D9" s="239" t="s">
        <v>13</v>
      </c>
      <c r="E9" s="240" t="s">
        <v>3</v>
      </c>
      <c r="F9" s="164" t="s">
        <v>4</v>
      </c>
      <c r="G9" s="164" t="s">
        <v>5</v>
      </c>
      <c r="H9" s="165" t="s">
        <v>6</v>
      </c>
      <c r="I9" s="164" t="s">
        <v>7</v>
      </c>
      <c r="J9" s="166" t="s">
        <v>8</v>
      </c>
      <c r="K9" s="167" t="s">
        <v>15</v>
      </c>
      <c r="M9" s="168" t="s">
        <v>14</v>
      </c>
      <c r="N9" s="163" t="s">
        <v>16</v>
      </c>
      <c r="P9" s="168" t="s">
        <v>45</v>
      </c>
      <c r="Q9" s="163" t="s">
        <v>46</v>
      </c>
    </row>
    <row r="10" spans="1:17" ht="13.5" thickBot="1">
      <c r="A10" s="292"/>
      <c r="B10" s="293"/>
      <c r="C10" s="294"/>
      <c r="D10" s="295"/>
      <c r="E10" s="296"/>
      <c r="F10" s="297"/>
      <c r="G10" s="297"/>
      <c r="H10" s="298"/>
      <c r="I10" s="297"/>
      <c r="J10" s="297"/>
      <c r="K10" s="299"/>
      <c r="M10" s="175"/>
      <c r="N10" s="176"/>
      <c r="P10" s="175"/>
      <c r="Q10" s="176"/>
    </row>
    <row r="11" spans="1:17">
      <c r="A11" s="420"/>
      <c r="B11" s="420"/>
      <c r="C11" s="420"/>
      <c r="D11" s="420"/>
      <c r="E11" s="420"/>
      <c r="F11" s="420"/>
      <c r="G11" s="420"/>
      <c r="H11" s="420"/>
      <c r="I11" s="420"/>
      <c r="J11" s="420"/>
      <c r="K11" s="420"/>
      <c r="M11" s="250"/>
      <c r="N11" s="250"/>
      <c r="P11" s="250"/>
      <c r="Q11" s="253"/>
    </row>
    <row r="12" spans="1:17" s="105" customFormat="1">
      <c r="A12" s="421"/>
      <c r="B12" s="422"/>
      <c r="C12" s="422"/>
      <c r="D12" s="422"/>
      <c r="E12" s="422"/>
      <c r="F12" s="422"/>
      <c r="G12" s="422"/>
      <c r="H12" s="422"/>
      <c r="I12" s="422"/>
      <c r="J12" s="422"/>
      <c r="K12" s="423"/>
      <c r="M12" s="424"/>
      <c r="N12" s="425"/>
      <c r="P12" s="424"/>
      <c r="Q12" s="425"/>
    </row>
    <row r="13" spans="1:17" s="105" customFormat="1" ht="30.6" customHeight="1">
      <c r="A13" s="426" t="s">
        <v>194</v>
      </c>
      <c r="B13" s="426"/>
      <c r="C13" s="426"/>
      <c r="D13" s="426"/>
      <c r="E13" s="426"/>
      <c r="F13" s="426"/>
      <c r="G13" s="426"/>
      <c r="H13" s="426"/>
      <c r="I13" s="426"/>
      <c r="J13" s="426"/>
      <c r="K13" s="426"/>
      <c r="M13" s="287"/>
      <c r="N13" s="287"/>
      <c r="P13" s="287"/>
      <c r="Q13" s="287"/>
    </row>
    <row r="14" spans="1:17" ht="76.5">
      <c r="A14" s="182">
        <v>1</v>
      </c>
      <c r="B14" s="263" t="s">
        <v>195</v>
      </c>
      <c r="C14" s="278" t="s">
        <v>196</v>
      </c>
      <c r="D14" s="185">
        <v>1</v>
      </c>
      <c r="E14" s="185">
        <v>1</v>
      </c>
      <c r="F14" s="365">
        <v>8163.2653061224482</v>
      </c>
      <c r="G14" s="187">
        <f t="shared" ref="G14:G119" si="0">F14*E14</f>
        <v>8163.2653061224482</v>
      </c>
      <c r="H14" s="188">
        <f>F14*0.25</f>
        <v>2040.8163265306121</v>
      </c>
      <c r="I14" s="187">
        <f t="shared" ref="I14:I119" si="1">H14*E14</f>
        <v>2040.8163265306121</v>
      </c>
      <c r="J14" s="189">
        <f t="shared" ref="J14:J119" si="2">G14+I14</f>
        <v>10204.08163265306</v>
      </c>
      <c r="K14" s="279">
        <f t="shared" ref="K14:K119" si="3">J14/E14</f>
        <v>10204.08163265306</v>
      </c>
      <c r="M14" s="255"/>
      <c r="N14" s="255"/>
      <c r="P14" s="289"/>
      <c r="Q14" s="255"/>
    </row>
    <row r="15" spans="1:17" ht="76.5">
      <c r="A15" s="182">
        <v>2</v>
      </c>
      <c r="B15" s="263" t="s">
        <v>197</v>
      </c>
      <c r="C15" s="278" t="s">
        <v>196</v>
      </c>
      <c r="D15" s="185">
        <v>1</v>
      </c>
      <c r="E15" s="185">
        <v>1</v>
      </c>
      <c r="F15" s="365">
        <v>8163.2653061224482</v>
      </c>
      <c r="G15" s="187">
        <f t="shared" si="0"/>
        <v>8163.2653061224482</v>
      </c>
      <c r="H15" s="188">
        <f t="shared" ref="H15:H78" si="4">F15*0.25</f>
        <v>2040.8163265306121</v>
      </c>
      <c r="I15" s="187">
        <f t="shared" si="1"/>
        <v>2040.8163265306121</v>
      </c>
      <c r="J15" s="189">
        <f t="shared" si="2"/>
        <v>10204.08163265306</v>
      </c>
      <c r="K15" s="279">
        <f t="shared" si="3"/>
        <v>10204.08163265306</v>
      </c>
      <c r="M15" s="255"/>
      <c r="N15" s="255"/>
      <c r="P15" s="289"/>
      <c r="Q15" s="255"/>
    </row>
    <row r="16" spans="1:17" ht="76.5">
      <c r="A16" s="182">
        <v>3</v>
      </c>
      <c r="B16" s="263" t="s">
        <v>198</v>
      </c>
      <c r="C16" s="278" t="s">
        <v>196</v>
      </c>
      <c r="D16" s="185">
        <v>1</v>
      </c>
      <c r="E16" s="185">
        <v>1</v>
      </c>
      <c r="F16" s="365">
        <v>8163.2653061224482</v>
      </c>
      <c r="G16" s="187">
        <f t="shared" si="0"/>
        <v>8163.2653061224482</v>
      </c>
      <c r="H16" s="188">
        <f t="shared" si="4"/>
        <v>2040.8163265306121</v>
      </c>
      <c r="I16" s="187">
        <f t="shared" si="1"/>
        <v>2040.8163265306121</v>
      </c>
      <c r="J16" s="189">
        <f t="shared" si="2"/>
        <v>10204.08163265306</v>
      </c>
      <c r="K16" s="279">
        <f t="shared" si="3"/>
        <v>10204.08163265306</v>
      </c>
      <c r="M16" s="255"/>
      <c r="N16" s="255"/>
      <c r="P16" s="289"/>
      <c r="Q16" s="255"/>
    </row>
    <row r="17" spans="1:17" ht="76.5">
      <c r="A17" s="182">
        <v>4</v>
      </c>
      <c r="B17" s="263" t="s">
        <v>199</v>
      </c>
      <c r="C17" s="278" t="s">
        <v>196</v>
      </c>
      <c r="D17" s="185">
        <v>1</v>
      </c>
      <c r="E17" s="185">
        <v>1</v>
      </c>
      <c r="F17" s="365">
        <v>8163.2653061224482</v>
      </c>
      <c r="G17" s="187">
        <f t="shared" si="0"/>
        <v>8163.2653061224482</v>
      </c>
      <c r="H17" s="188">
        <f t="shared" si="4"/>
        <v>2040.8163265306121</v>
      </c>
      <c r="I17" s="187">
        <f t="shared" si="1"/>
        <v>2040.8163265306121</v>
      </c>
      <c r="J17" s="189">
        <f t="shared" si="2"/>
        <v>10204.08163265306</v>
      </c>
      <c r="K17" s="279">
        <f t="shared" si="3"/>
        <v>10204.08163265306</v>
      </c>
      <c r="M17" s="255"/>
      <c r="N17" s="255"/>
      <c r="P17" s="289"/>
      <c r="Q17" s="255"/>
    </row>
    <row r="18" spans="1:17" ht="76.5">
      <c r="A18" s="182">
        <v>5</v>
      </c>
      <c r="B18" s="263" t="s">
        <v>200</v>
      </c>
      <c r="C18" s="278" t="s">
        <v>196</v>
      </c>
      <c r="D18" s="185">
        <v>1</v>
      </c>
      <c r="E18" s="185">
        <v>1</v>
      </c>
      <c r="F18" s="365">
        <v>8163.2653061224482</v>
      </c>
      <c r="G18" s="187">
        <f t="shared" si="0"/>
        <v>8163.2653061224482</v>
      </c>
      <c r="H18" s="188">
        <f t="shared" si="4"/>
        <v>2040.8163265306121</v>
      </c>
      <c r="I18" s="187">
        <f t="shared" si="1"/>
        <v>2040.8163265306121</v>
      </c>
      <c r="J18" s="189">
        <f t="shared" si="2"/>
        <v>10204.08163265306</v>
      </c>
      <c r="K18" s="279">
        <f t="shared" si="3"/>
        <v>10204.08163265306</v>
      </c>
      <c r="M18" s="255"/>
      <c r="N18" s="255"/>
      <c r="P18" s="289"/>
      <c r="Q18" s="255"/>
    </row>
    <row r="19" spans="1:17" ht="76.5">
      <c r="A19" s="182">
        <v>6</v>
      </c>
      <c r="B19" s="263" t="s">
        <v>201</v>
      </c>
      <c r="C19" s="278" t="s">
        <v>196</v>
      </c>
      <c r="D19" s="185">
        <v>1</v>
      </c>
      <c r="E19" s="185">
        <v>1</v>
      </c>
      <c r="F19" s="365">
        <v>8163.2653061224482</v>
      </c>
      <c r="G19" s="187">
        <f t="shared" si="0"/>
        <v>8163.2653061224482</v>
      </c>
      <c r="H19" s="188">
        <f t="shared" si="4"/>
        <v>2040.8163265306121</v>
      </c>
      <c r="I19" s="187">
        <f t="shared" si="1"/>
        <v>2040.8163265306121</v>
      </c>
      <c r="J19" s="189">
        <f t="shared" si="2"/>
        <v>10204.08163265306</v>
      </c>
      <c r="K19" s="279">
        <f t="shared" si="3"/>
        <v>10204.08163265306</v>
      </c>
      <c r="M19" s="255"/>
      <c r="N19" s="255"/>
      <c r="P19" s="289"/>
      <c r="Q19" s="255"/>
    </row>
    <row r="20" spans="1:17" ht="76.5">
      <c r="A20" s="182">
        <v>7</v>
      </c>
      <c r="B20" s="263" t="s">
        <v>202</v>
      </c>
      <c r="C20" s="278" t="s">
        <v>196</v>
      </c>
      <c r="D20" s="185">
        <v>1</v>
      </c>
      <c r="E20" s="185">
        <v>1</v>
      </c>
      <c r="F20" s="365">
        <v>8163.2653061224482</v>
      </c>
      <c r="G20" s="187">
        <f t="shared" si="0"/>
        <v>8163.2653061224482</v>
      </c>
      <c r="H20" s="188">
        <f t="shared" si="4"/>
        <v>2040.8163265306121</v>
      </c>
      <c r="I20" s="187">
        <f t="shared" si="1"/>
        <v>2040.8163265306121</v>
      </c>
      <c r="J20" s="189">
        <f t="shared" si="2"/>
        <v>10204.08163265306</v>
      </c>
      <c r="K20" s="279">
        <f t="shared" si="3"/>
        <v>10204.08163265306</v>
      </c>
      <c r="M20" s="255"/>
      <c r="N20" s="255"/>
      <c r="P20" s="289"/>
      <c r="Q20" s="255"/>
    </row>
    <row r="21" spans="1:17" ht="76.5">
      <c r="A21" s="182">
        <v>8</v>
      </c>
      <c r="B21" s="263" t="s">
        <v>203</v>
      </c>
      <c r="C21" s="278" t="s">
        <v>196</v>
      </c>
      <c r="D21" s="185">
        <v>1</v>
      </c>
      <c r="E21" s="185">
        <v>1</v>
      </c>
      <c r="F21" s="365">
        <v>12244.897959183672</v>
      </c>
      <c r="G21" s="187">
        <f t="shared" si="0"/>
        <v>12244.897959183672</v>
      </c>
      <c r="H21" s="188">
        <f t="shared" si="4"/>
        <v>3061.2244897959181</v>
      </c>
      <c r="I21" s="187">
        <f t="shared" si="1"/>
        <v>3061.2244897959181</v>
      </c>
      <c r="J21" s="189">
        <f t="shared" si="2"/>
        <v>15306.12244897959</v>
      </c>
      <c r="K21" s="279">
        <f t="shared" si="3"/>
        <v>15306.12244897959</v>
      </c>
      <c r="M21" s="255"/>
      <c r="N21" s="255"/>
      <c r="P21" s="289"/>
      <c r="Q21" s="255"/>
    </row>
    <row r="22" spans="1:17" ht="76.5">
      <c r="A22" s="182">
        <v>9</v>
      </c>
      <c r="B22" s="263" t="s">
        <v>204</v>
      </c>
      <c r="C22" s="278" t="s">
        <v>196</v>
      </c>
      <c r="D22" s="185">
        <v>1</v>
      </c>
      <c r="E22" s="185">
        <v>1</v>
      </c>
      <c r="F22" s="365">
        <v>8163.2653061224482</v>
      </c>
      <c r="G22" s="187">
        <f t="shared" si="0"/>
        <v>8163.2653061224482</v>
      </c>
      <c r="H22" s="188">
        <f t="shared" si="4"/>
        <v>2040.8163265306121</v>
      </c>
      <c r="I22" s="187">
        <f t="shared" si="1"/>
        <v>2040.8163265306121</v>
      </c>
      <c r="J22" s="189">
        <f t="shared" si="2"/>
        <v>10204.08163265306</v>
      </c>
      <c r="K22" s="279">
        <f t="shared" si="3"/>
        <v>10204.08163265306</v>
      </c>
      <c r="M22" s="255"/>
      <c r="N22" s="255"/>
      <c r="P22" s="289"/>
      <c r="Q22" s="255"/>
    </row>
    <row r="23" spans="1:17" ht="76.5">
      <c r="A23" s="182">
        <v>10</v>
      </c>
      <c r="B23" s="263" t="s">
        <v>205</v>
      </c>
      <c r="C23" s="278" t="s">
        <v>196</v>
      </c>
      <c r="D23" s="185">
        <v>1</v>
      </c>
      <c r="E23" s="185">
        <v>1</v>
      </c>
      <c r="F23" s="365">
        <v>8163.2653061224482</v>
      </c>
      <c r="G23" s="187">
        <f t="shared" si="0"/>
        <v>8163.2653061224482</v>
      </c>
      <c r="H23" s="188">
        <f t="shared" si="4"/>
        <v>2040.8163265306121</v>
      </c>
      <c r="I23" s="187">
        <f t="shared" si="1"/>
        <v>2040.8163265306121</v>
      </c>
      <c r="J23" s="189">
        <f t="shared" si="2"/>
        <v>10204.08163265306</v>
      </c>
      <c r="K23" s="279">
        <f t="shared" si="3"/>
        <v>10204.08163265306</v>
      </c>
      <c r="M23" s="255"/>
      <c r="N23" s="255"/>
      <c r="P23" s="289"/>
      <c r="Q23" s="255"/>
    </row>
    <row r="24" spans="1:17" ht="76.5">
      <c r="A24" s="182">
        <v>11</v>
      </c>
      <c r="B24" s="263" t="s">
        <v>206</v>
      </c>
      <c r="C24" s="278" t="s">
        <v>196</v>
      </c>
      <c r="D24" s="185">
        <v>1</v>
      </c>
      <c r="E24" s="185">
        <v>1</v>
      </c>
      <c r="F24" s="365">
        <v>8163.2653061224482</v>
      </c>
      <c r="G24" s="187">
        <f t="shared" si="0"/>
        <v>8163.2653061224482</v>
      </c>
      <c r="H24" s="188">
        <f t="shared" si="4"/>
        <v>2040.8163265306121</v>
      </c>
      <c r="I24" s="187">
        <f t="shared" si="1"/>
        <v>2040.8163265306121</v>
      </c>
      <c r="J24" s="189">
        <f t="shared" si="2"/>
        <v>10204.08163265306</v>
      </c>
      <c r="K24" s="279">
        <f t="shared" si="3"/>
        <v>10204.08163265306</v>
      </c>
      <c r="M24" s="255"/>
      <c r="N24" s="255"/>
      <c r="P24" s="289"/>
      <c r="Q24" s="255"/>
    </row>
    <row r="25" spans="1:17" ht="76.5">
      <c r="A25" s="182">
        <v>12</v>
      </c>
      <c r="B25" s="263" t="s">
        <v>207</v>
      </c>
      <c r="C25" s="278" t="s">
        <v>196</v>
      </c>
      <c r="D25" s="185">
        <v>1</v>
      </c>
      <c r="E25" s="185">
        <v>1</v>
      </c>
      <c r="F25" s="365">
        <v>8163.2653061224482</v>
      </c>
      <c r="G25" s="187">
        <f t="shared" si="0"/>
        <v>8163.2653061224482</v>
      </c>
      <c r="H25" s="188">
        <f t="shared" si="4"/>
        <v>2040.8163265306121</v>
      </c>
      <c r="I25" s="187">
        <f t="shared" si="1"/>
        <v>2040.8163265306121</v>
      </c>
      <c r="J25" s="189">
        <f t="shared" si="2"/>
        <v>10204.08163265306</v>
      </c>
      <c r="K25" s="279">
        <f t="shared" si="3"/>
        <v>10204.08163265306</v>
      </c>
      <c r="M25" s="255"/>
      <c r="N25" s="255"/>
      <c r="P25" s="289"/>
      <c r="Q25" s="255"/>
    </row>
    <row r="26" spans="1:17" ht="25.5">
      <c r="A26" s="182">
        <v>13</v>
      </c>
      <c r="B26" s="280" t="s">
        <v>590</v>
      </c>
      <c r="C26" s="278" t="s">
        <v>196</v>
      </c>
      <c r="D26" s="185">
        <v>1</v>
      </c>
      <c r="E26" s="191">
        <v>1</v>
      </c>
      <c r="F26" s="365">
        <v>612.24489795918362</v>
      </c>
      <c r="G26" s="187">
        <f>F26*E26</f>
        <v>612.24489795918362</v>
      </c>
      <c r="H26" s="188">
        <f t="shared" si="4"/>
        <v>153.0612244897959</v>
      </c>
      <c r="I26" s="187">
        <f>H26*E26</f>
        <v>153.0612244897959</v>
      </c>
      <c r="J26" s="189">
        <f>G26+I26</f>
        <v>765.30612244897952</v>
      </c>
      <c r="K26" s="279">
        <f>J26/E26</f>
        <v>765.30612244897952</v>
      </c>
      <c r="M26" s="255"/>
      <c r="N26" s="255"/>
      <c r="P26" s="289"/>
      <c r="Q26" s="185"/>
    </row>
    <row r="27" spans="1:17" ht="38.25">
      <c r="A27" s="182">
        <v>14</v>
      </c>
      <c r="B27" s="280" t="s">
        <v>591</v>
      </c>
      <c r="C27" s="281" t="s">
        <v>196</v>
      </c>
      <c r="D27" s="185">
        <v>1</v>
      </c>
      <c r="E27" s="185">
        <v>1</v>
      </c>
      <c r="F27" s="365">
        <v>605.71428571428567</v>
      </c>
      <c r="G27" s="187">
        <f t="shared" ref="G27" si="5">F27*E27</f>
        <v>605.71428571428567</v>
      </c>
      <c r="H27" s="188">
        <f t="shared" si="4"/>
        <v>151.42857142857142</v>
      </c>
      <c r="I27" s="187">
        <f t="shared" ref="I27" si="6">H27*E27</f>
        <v>151.42857142857142</v>
      </c>
      <c r="J27" s="189">
        <f t="shared" ref="J27" si="7">G27+I27</f>
        <v>757.14285714285711</v>
      </c>
      <c r="K27" s="279">
        <f t="shared" ref="K27" si="8">J27/E27</f>
        <v>757.14285714285711</v>
      </c>
      <c r="M27" s="255"/>
      <c r="N27" s="255"/>
      <c r="P27" s="289"/>
      <c r="Q27" s="289"/>
    </row>
    <row r="28" spans="1:17" ht="15.75">
      <c r="A28" s="182">
        <v>15</v>
      </c>
      <c r="B28" s="263" t="s">
        <v>584</v>
      </c>
      <c r="C28" s="278" t="s">
        <v>625</v>
      </c>
      <c r="D28" s="185">
        <v>1</v>
      </c>
      <c r="E28" s="191">
        <v>1402</v>
      </c>
      <c r="F28" s="365">
        <v>12.244897959183673</v>
      </c>
      <c r="G28" s="187">
        <f>F28*E28</f>
        <v>17167.34693877551</v>
      </c>
      <c r="H28" s="188">
        <f t="shared" si="4"/>
        <v>3.0612244897959182</v>
      </c>
      <c r="I28" s="187">
        <f>H28*E28</f>
        <v>4291.8367346938776</v>
      </c>
      <c r="J28" s="189">
        <f>G28+I28</f>
        <v>21459.183673469386</v>
      </c>
      <c r="K28" s="279">
        <f>J28/E28</f>
        <v>15.306122448979592</v>
      </c>
      <c r="M28" s="255"/>
      <c r="N28" s="255"/>
      <c r="P28" s="289"/>
      <c r="Q28" s="191"/>
    </row>
    <row r="29" spans="1:17" ht="15.75">
      <c r="A29" s="182">
        <v>16</v>
      </c>
      <c r="B29" s="263" t="s">
        <v>208</v>
      </c>
      <c r="C29" s="281" t="s">
        <v>20</v>
      </c>
      <c r="D29" s="185">
        <v>1</v>
      </c>
      <c r="E29" s="191">
        <v>28</v>
      </c>
      <c r="F29" s="365">
        <v>2.8571428571428568</v>
      </c>
      <c r="G29" s="187">
        <f t="shared" ref="G29:G60" si="9">F29*E29</f>
        <v>79.999999999999986</v>
      </c>
      <c r="H29" s="188">
        <f t="shared" si="4"/>
        <v>0.71428571428571419</v>
      </c>
      <c r="I29" s="187">
        <f t="shared" ref="I29:I60" si="10">H29*E29</f>
        <v>19.999999999999996</v>
      </c>
      <c r="J29" s="189">
        <f t="shared" ref="J29:J60" si="11">G29+I29</f>
        <v>99.999999999999986</v>
      </c>
      <c r="K29" s="279">
        <f t="shared" ref="K29:K60" si="12">J29/E29</f>
        <v>3.5714285714285707</v>
      </c>
      <c r="M29" s="255"/>
      <c r="N29" s="255"/>
      <c r="P29" s="289"/>
      <c r="Q29" s="191"/>
    </row>
    <row r="30" spans="1:17" ht="15.75">
      <c r="A30" s="182">
        <v>17</v>
      </c>
      <c r="B30" s="263" t="s">
        <v>209</v>
      </c>
      <c r="C30" s="281" t="s">
        <v>20</v>
      </c>
      <c r="D30" s="185">
        <v>1</v>
      </c>
      <c r="E30" s="191">
        <v>52</v>
      </c>
      <c r="F30" s="365">
        <v>3.6734693877551017</v>
      </c>
      <c r="G30" s="187">
        <f t="shared" si="9"/>
        <v>191.0204081632653</v>
      </c>
      <c r="H30" s="188">
        <f t="shared" si="4"/>
        <v>0.91836734693877542</v>
      </c>
      <c r="I30" s="187">
        <f t="shared" si="10"/>
        <v>47.755102040816325</v>
      </c>
      <c r="J30" s="189">
        <f t="shared" si="11"/>
        <v>238.77551020408163</v>
      </c>
      <c r="K30" s="279">
        <f t="shared" si="12"/>
        <v>4.5918367346938771</v>
      </c>
      <c r="M30" s="255"/>
      <c r="N30" s="255"/>
      <c r="P30" s="289"/>
      <c r="Q30" s="191"/>
    </row>
    <row r="31" spans="1:17" ht="15.75">
      <c r="A31" s="182">
        <v>18</v>
      </c>
      <c r="B31" s="263" t="s">
        <v>210</v>
      </c>
      <c r="C31" s="278" t="s">
        <v>20</v>
      </c>
      <c r="D31" s="185">
        <v>1</v>
      </c>
      <c r="E31" s="185">
        <v>38</v>
      </c>
      <c r="F31" s="365">
        <v>9.3877551020408152</v>
      </c>
      <c r="G31" s="187">
        <f t="shared" si="9"/>
        <v>356.73469387755097</v>
      </c>
      <c r="H31" s="188">
        <f t="shared" si="4"/>
        <v>2.3469387755102038</v>
      </c>
      <c r="I31" s="187">
        <f t="shared" si="10"/>
        <v>89.183673469387742</v>
      </c>
      <c r="J31" s="189">
        <f t="shared" si="11"/>
        <v>445.91836734693868</v>
      </c>
      <c r="K31" s="279">
        <f t="shared" si="12"/>
        <v>11.734693877551019</v>
      </c>
      <c r="M31" s="255"/>
      <c r="N31" s="255"/>
      <c r="P31" s="289"/>
      <c r="Q31" s="289"/>
    </row>
    <row r="32" spans="1:17" ht="15.75">
      <c r="A32" s="182">
        <v>19</v>
      </c>
      <c r="B32" s="263" t="s">
        <v>211</v>
      </c>
      <c r="C32" s="278" t="s">
        <v>20</v>
      </c>
      <c r="D32" s="185">
        <v>1</v>
      </c>
      <c r="E32" s="185">
        <v>17</v>
      </c>
      <c r="F32" s="365">
        <v>11.836734693877551</v>
      </c>
      <c r="G32" s="187">
        <f t="shared" si="9"/>
        <v>201.22448979591837</v>
      </c>
      <c r="H32" s="188">
        <f t="shared" si="4"/>
        <v>2.9591836734693877</v>
      </c>
      <c r="I32" s="187">
        <f t="shared" si="10"/>
        <v>50.306122448979593</v>
      </c>
      <c r="J32" s="189">
        <f t="shared" si="11"/>
        <v>251.53061224489795</v>
      </c>
      <c r="K32" s="279">
        <f t="shared" si="12"/>
        <v>14.795918367346939</v>
      </c>
      <c r="M32" s="255"/>
      <c r="N32" s="255"/>
      <c r="P32" s="289"/>
      <c r="Q32" s="289"/>
    </row>
    <row r="33" spans="1:17" ht="15.75">
      <c r="A33" s="182">
        <v>20</v>
      </c>
      <c r="B33" s="282" t="s">
        <v>212</v>
      </c>
      <c r="C33" s="283" t="s">
        <v>20</v>
      </c>
      <c r="D33" s="185">
        <v>1</v>
      </c>
      <c r="E33" s="185">
        <v>18</v>
      </c>
      <c r="F33" s="365">
        <v>14.285714285714285</v>
      </c>
      <c r="G33" s="187">
        <f t="shared" si="9"/>
        <v>257.14285714285711</v>
      </c>
      <c r="H33" s="188">
        <f t="shared" si="4"/>
        <v>3.5714285714285712</v>
      </c>
      <c r="I33" s="187">
        <f t="shared" si="10"/>
        <v>64.285714285714278</v>
      </c>
      <c r="J33" s="189">
        <f t="shared" si="11"/>
        <v>321.42857142857139</v>
      </c>
      <c r="K33" s="279">
        <f t="shared" si="12"/>
        <v>17.857142857142854</v>
      </c>
      <c r="M33" s="255"/>
      <c r="N33" s="255"/>
      <c r="P33" s="289"/>
      <c r="Q33" s="289"/>
    </row>
    <row r="34" spans="1:17" ht="15.75">
      <c r="A34" s="182">
        <v>21</v>
      </c>
      <c r="B34" s="263" t="s">
        <v>213</v>
      </c>
      <c r="C34" s="278" t="s">
        <v>20</v>
      </c>
      <c r="D34" s="185">
        <v>1</v>
      </c>
      <c r="E34" s="185">
        <v>3</v>
      </c>
      <c r="F34" s="365">
        <v>31.020408163265305</v>
      </c>
      <c r="G34" s="187">
        <f t="shared" si="9"/>
        <v>93.061224489795919</v>
      </c>
      <c r="H34" s="188">
        <f t="shared" si="4"/>
        <v>7.7551020408163263</v>
      </c>
      <c r="I34" s="187">
        <f t="shared" si="10"/>
        <v>23.26530612244898</v>
      </c>
      <c r="J34" s="189">
        <f t="shared" si="11"/>
        <v>116.32653061224489</v>
      </c>
      <c r="K34" s="279">
        <f t="shared" si="12"/>
        <v>38.775510204081634</v>
      </c>
      <c r="M34" s="255"/>
      <c r="N34" s="255"/>
      <c r="P34" s="289"/>
      <c r="Q34" s="289"/>
    </row>
    <row r="35" spans="1:17" ht="15.75">
      <c r="A35" s="182">
        <v>22</v>
      </c>
      <c r="B35" s="263" t="s">
        <v>214</v>
      </c>
      <c r="C35" s="278" t="s">
        <v>20</v>
      </c>
      <c r="D35" s="185">
        <v>1</v>
      </c>
      <c r="E35" s="185">
        <v>1</v>
      </c>
      <c r="F35" s="365">
        <v>36.734693877551017</v>
      </c>
      <c r="G35" s="187">
        <f t="shared" si="9"/>
        <v>36.734693877551017</v>
      </c>
      <c r="H35" s="188">
        <f t="shared" si="4"/>
        <v>9.1836734693877542</v>
      </c>
      <c r="I35" s="187">
        <f t="shared" si="10"/>
        <v>9.1836734693877542</v>
      </c>
      <c r="J35" s="189">
        <f t="shared" si="11"/>
        <v>45.918367346938773</v>
      </c>
      <c r="K35" s="279">
        <f t="shared" si="12"/>
        <v>45.918367346938773</v>
      </c>
      <c r="M35" s="255"/>
      <c r="N35" s="255"/>
      <c r="P35" s="289"/>
      <c r="Q35" s="289"/>
    </row>
    <row r="36" spans="1:17" ht="15.75">
      <c r="A36" s="182">
        <v>23</v>
      </c>
      <c r="B36" s="282" t="s">
        <v>215</v>
      </c>
      <c r="C36" s="283" t="s">
        <v>20</v>
      </c>
      <c r="D36" s="185">
        <v>1</v>
      </c>
      <c r="E36" s="185">
        <v>2</v>
      </c>
      <c r="F36" s="365">
        <v>12.244897959183673</v>
      </c>
      <c r="G36" s="187">
        <f t="shared" si="9"/>
        <v>24.489795918367346</v>
      </c>
      <c r="H36" s="188">
        <f t="shared" si="4"/>
        <v>3.0612244897959182</v>
      </c>
      <c r="I36" s="187">
        <f t="shared" si="10"/>
        <v>6.1224489795918364</v>
      </c>
      <c r="J36" s="189">
        <f t="shared" si="11"/>
        <v>30.612244897959183</v>
      </c>
      <c r="K36" s="279">
        <f t="shared" si="12"/>
        <v>15.306122448979592</v>
      </c>
      <c r="M36" s="255"/>
      <c r="N36" s="255"/>
      <c r="P36" s="289"/>
      <c r="Q36" s="289"/>
    </row>
    <row r="37" spans="1:17" ht="15.75">
      <c r="A37" s="182">
        <v>24</v>
      </c>
      <c r="B37" s="282" t="s">
        <v>216</v>
      </c>
      <c r="C37" s="283" t="s">
        <v>20</v>
      </c>
      <c r="D37" s="185">
        <v>1</v>
      </c>
      <c r="E37" s="185">
        <v>12</v>
      </c>
      <c r="F37" s="365">
        <v>16.326530612244898</v>
      </c>
      <c r="G37" s="187">
        <f t="shared" si="9"/>
        <v>195.91836734693879</v>
      </c>
      <c r="H37" s="188">
        <f t="shared" si="4"/>
        <v>4.0816326530612246</v>
      </c>
      <c r="I37" s="187">
        <f t="shared" si="10"/>
        <v>48.979591836734699</v>
      </c>
      <c r="J37" s="189">
        <f t="shared" si="11"/>
        <v>244.89795918367349</v>
      </c>
      <c r="K37" s="279">
        <f t="shared" si="12"/>
        <v>20.408163265306126</v>
      </c>
      <c r="M37" s="255"/>
      <c r="N37" s="255"/>
      <c r="P37" s="289"/>
      <c r="Q37" s="289"/>
    </row>
    <row r="38" spans="1:17" ht="15.75">
      <c r="A38" s="182">
        <v>25</v>
      </c>
      <c r="B38" s="282" t="s">
        <v>217</v>
      </c>
      <c r="C38" s="283" t="s">
        <v>20</v>
      </c>
      <c r="D38" s="185">
        <v>1</v>
      </c>
      <c r="E38" s="185">
        <v>4</v>
      </c>
      <c r="F38" s="365">
        <v>102.0408163265306</v>
      </c>
      <c r="G38" s="187">
        <f t="shared" si="9"/>
        <v>408.16326530612241</v>
      </c>
      <c r="H38" s="188">
        <f t="shared" si="4"/>
        <v>25.510204081632651</v>
      </c>
      <c r="I38" s="187">
        <f t="shared" si="10"/>
        <v>102.0408163265306</v>
      </c>
      <c r="J38" s="189">
        <f t="shared" si="11"/>
        <v>510.20408163265301</v>
      </c>
      <c r="K38" s="279">
        <f t="shared" si="12"/>
        <v>127.55102040816325</v>
      </c>
      <c r="M38" s="255"/>
      <c r="N38" s="255"/>
      <c r="P38" s="289"/>
      <c r="Q38" s="289"/>
    </row>
    <row r="39" spans="1:17" ht="15.75">
      <c r="A39" s="182">
        <v>26</v>
      </c>
      <c r="B39" s="284" t="s">
        <v>218</v>
      </c>
      <c r="C39" s="281" t="s">
        <v>20</v>
      </c>
      <c r="D39" s="185">
        <v>1</v>
      </c>
      <c r="E39" s="185">
        <v>17</v>
      </c>
      <c r="F39" s="365">
        <v>16.326530612244898</v>
      </c>
      <c r="G39" s="187">
        <f t="shared" si="9"/>
        <v>277.55102040816325</v>
      </c>
      <c r="H39" s="188">
        <f t="shared" si="4"/>
        <v>4.0816326530612246</v>
      </c>
      <c r="I39" s="187">
        <f t="shared" si="10"/>
        <v>69.387755102040813</v>
      </c>
      <c r="J39" s="189">
        <f t="shared" si="11"/>
        <v>346.9387755102041</v>
      </c>
      <c r="K39" s="279">
        <f t="shared" si="12"/>
        <v>20.408163265306122</v>
      </c>
      <c r="M39" s="255"/>
      <c r="N39" s="255"/>
      <c r="P39" s="289"/>
      <c r="Q39" s="289"/>
    </row>
    <row r="40" spans="1:17" ht="15.75">
      <c r="A40" s="182">
        <v>27</v>
      </c>
      <c r="B40" s="284" t="s">
        <v>219</v>
      </c>
      <c r="C40" s="281" t="s">
        <v>20</v>
      </c>
      <c r="D40" s="185">
        <v>1</v>
      </c>
      <c r="E40" s="185">
        <v>16</v>
      </c>
      <c r="F40" s="365">
        <v>17.142857142857142</v>
      </c>
      <c r="G40" s="187">
        <f t="shared" si="9"/>
        <v>274.28571428571428</v>
      </c>
      <c r="H40" s="188">
        <f t="shared" si="4"/>
        <v>4.2857142857142856</v>
      </c>
      <c r="I40" s="187">
        <f t="shared" si="10"/>
        <v>68.571428571428569</v>
      </c>
      <c r="J40" s="189">
        <f t="shared" si="11"/>
        <v>342.85714285714283</v>
      </c>
      <c r="K40" s="279">
        <f t="shared" si="12"/>
        <v>21.428571428571427</v>
      </c>
      <c r="M40" s="255"/>
      <c r="N40" s="255"/>
      <c r="P40" s="289"/>
      <c r="Q40" s="289"/>
    </row>
    <row r="41" spans="1:17" ht="15.75">
      <c r="A41" s="182">
        <v>28</v>
      </c>
      <c r="B41" s="284" t="s">
        <v>220</v>
      </c>
      <c r="C41" s="281" t="s">
        <v>20</v>
      </c>
      <c r="D41" s="185">
        <v>1</v>
      </c>
      <c r="E41" s="185">
        <v>24</v>
      </c>
      <c r="F41" s="365">
        <v>18.367346938775508</v>
      </c>
      <c r="G41" s="187">
        <f t="shared" si="9"/>
        <v>440.81632653061217</v>
      </c>
      <c r="H41" s="188">
        <f t="shared" si="4"/>
        <v>4.5918367346938771</v>
      </c>
      <c r="I41" s="187">
        <f t="shared" si="10"/>
        <v>110.20408163265304</v>
      </c>
      <c r="J41" s="189">
        <f t="shared" si="11"/>
        <v>551.02040816326519</v>
      </c>
      <c r="K41" s="279">
        <f t="shared" si="12"/>
        <v>22.959183673469383</v>
      </c>
      <c r="M41" s="255"/>
      <c r="N41" s="255"/>
      <c r="P41" s="289"/>
      <c r="Q41" s="289"/>
    </row>
    <row r="42" spans="1:17" ht="15.75">
      <c r="A42" s="182">
        <v>29</v>
      </c>
      <c r="B42" s="284" t="s">
        <v>221</v>
      </c>
      <c r="C42" s="281" t="s">
        <v>20</v>
      </c>
      <c r="D42" s="185">
        <v>1</v>
      </c>
      <c r="E42" s="185">
        <v>19</v>
      </c>
      <c r="F42" s="365">
        <v>19.591836734693874</v>
      </c>
      <c r="G42" s="187">
        <f t="shared" si="9"/>
        <v>372.24489795918362</v>
      </c>
      <c r="H42" s="188">
        <f t="shared" si="4"/>
        <v>4.8979591836734686</v>
      </c>
      <c r="I42" s="187">
        <f t="shared" si="10"/>
        <v>93.061224489795904</v>
      </c>
      <c r="J42" s="189">
        <f t="shared" si="11"/>
        <v>465.30612244897952</v>
      </c>
      <c r="K42" s="279">
        <f t="shared" si="12"/>
        <v>24.489795918367342</v>
      </c>
      <c r="M42" s="255"/>
      <c r="N42" s="255"/>
      <c r="P42" s="289"/>
      <c r="Q42" s="289"/>
    </row>
    <row r="43" spans="1:17" ht="15.75">
      <c r="A43" s="182">
        <v>30</v>
      </c>
      <c r="B43" s="284" t="s">
        <v>222</v>
      </c>
      <c r="C43" s="281" t="s">
        <v>20</v>
      </c>
      <c r="D43" s="185">
        <v>1</v>
      </c>
      <c r="E43" s="185">
        <v>26</v>
      </c>
      <c r="F43" s="365">
        <v>25.714285714285712</v>
      </c>
      <c r="G43" s="187">
        <f t="shared" si="9"/>
        <v>668.57142857142856</v>
      </c>
      <c r="H43" s="188">
        <f t="shared" si="4"/>
        <v>6.4285714285714279</v>
      </c>
      <c r="I43" s="187">
        <f t="shared" si="10"/>
        <v>167.14285714285714</v>
      </c>
      <c r="J43" s="189">
        <f t="shared" si="11"/>
        <v>835.71428571428567</v>
      </c>
      <c r="K43" s="279">
        <f t="shared" si="12"/>
        <v>32.142857142857139</v>
      </c>
      <c r="M43" s="255"/>
      <c r="N43" s="255"/>
      <c r="P43" s="289"/>
      <c r="Q43" s="289"/>
    </row>
    <row r="44" spans="1:17" ht="15.75">
      <c r="A44" s="182">
        <v>31</v>
      </c>
      <c r="B44" s="284" t="s">
        <v>223</v>
      </c>
      <c r="C44" s="281" t="s">
        <v>20</v>
      </c>
      <c r="D44" s="185">
        <v>1</v>
      </c>
      <c r="E44" s="185">
        <v>4</v>
      </c>
      <c r="F44" s="365">
        <v>26.530612244897956</v>
      </c>
      <c r="G44" s="187">
        <f t="shared" si="9"/>
        <v>106.12244897959182</v>
      </c>
      <c r="H44" s="188">
        <f t="shared" si="4"/>
        <v>6.6326530612244889</v>
      </c>
      <c r="I44" s="187">
        <f t="shared" si="10"/>
        <v>26.530612244897956</v>
      </c>
      <c r="J44" s="189">
        <f t="shared" si="11"/>
        <v>132.65306122448979</v>
      </c>
      <c r="K44" s="279">
        <f t="shared" si="12"/>
        <v>33.163265306122447</v>
      </c>
      <c r="M44" s="255"/>
      <c r="N44" s="255"/>
      <c r="P44" s="289"/>
      <c r="Q44" s="289"/>
    </row>
    <row r="45" spans="1:17" ht="15.75">
      <c r="A45" s="182">
        <v>32</v>
      </c>
      <c r="B45" s="284" t="s">
        <v>224</v>
      </c>
      <c r="C45" s="281" t="s">
        <v>20</v>
      </c>
      <c r="D45" s="185">
        <v>1</v>
      </c>
      <c r="E45" s="185">
        <v>2</v>
      </c>
      <c r="F45" s="365">
        <v>29.795918367346935</v>
      </c>
      <c r="G45" s="187">
        <f t="shared" si="9"/>
        <v>59.591836734693871</v>
      </c>
      <c r="H45" s="188">
        <f t="shared" si="4"/>
        <v>7.4489795918367339</v>
      </c>
      <c r="I45" s="187">
        <f t="shared" si="10"/>
        <v>14.897959183673468</v>
      </c>
      <c r="J45" s="189">
        <f t="shared" si="11"/>
        <v>74.489795918367335</v>
      </c>
      <c r="K45" s="279">
        <f t="shared" si="12"/>
        <v>37.244897959183668</v>
      </c>
      <c r="M45" s="255"/>
      <c r="N45" s="255"/>
      <c r="P45" s="289"/>
      <c r="Q45" s="289"/>
    </row>
    <row r="46" spans="1:17" ht="15.75">
      <c r="A46" s="182">
        <v>33</v>
      </c>
      <c r="B46" s="284" t="s">
        <v>225</v>
      </c>
      <c r="C46" s="281" t="s">
        <v>20</v>
      </c>
      <c r="D46" s="185">
        <v>1</v>
      </c>
      <c r="E46" s="185">
        <v>6</v>
      </c>
      <c r="F46" s="365">
        <v>30.612244897959183</v>
      </c>
      <c r="G46" s="187">
        <f t="shared" si="9"/>
        <v>183.67346938775509</v>
      </c>
      <c r="H46" s="188">
        <f t="shared" si="4"/>
        <v>7.6530612244897958</v>
      </c>
      <c r="I46" s="187">
        <f t="shared" si="10"/>
        <v>45.918367346938773</v>
      </c>
      <c r="J46" s="189">
        <f t="shared" si="11"/>
        <v>229.59183673469386</v>
      </c>
      <c r="K46" s="279">
        <f t="shared" si="12"/>
        <v>38.265306122448976</v>
      </c>
      <c r="M46" s="255"/>
      <c r="N46" s="255"/>
      <c r="P46" s="289"/>
      <c r="Q46" s="289"/>
    </row>
    <row r="47" spans="1:17" ht="15.75">
      <c r="A47" s="182">
        <v>34</v>
      </c>
      <c r="B47" s="284" t="s">
        <v>226</v>
      </c>
      <c r="C47" s="281" t="s">
        <v>20</v>
      </c>
      <c r="D47" s="185">
        <v>1</v>
      </c>
      <c r="E47" s="185">
        <v>10</v>
      </c>
      <c r="F47" s="365">
        <v>34.693877551020407</v>
      </c>
      <c r="G47" s="187">
        <f t="shared" si="9"/>
        <v>346.9387755102041</v>
      </c>
      <c r="H47" s="188">
        <f t="shared" si="4"/>
        <v>8.6734693877551017</v>
      </c>
      <c r="I47" s="187">
        <f t="shared" si="10"/>
        <v>86.734693877551024</v>
      </c>
      <c r="J47" s="189">
        <f t="shared" si="11"/>
        <v>433.67346938775512</v>
      </c>
      <c r="K47" s="279">
        <f t="shared" si="12"/>
        <v>43.367346938775512</v>
      </c>
      <c r="M47" s="255"/>
      <c r="N47" s="255"/>
      <c r="P47" s="289"/>
      <c r="Q47" s="289"/>
    </row>
    <row r="48" spans="1:17" ht="15.75">
      <c r="A48" s="182">
        <v>35</v>
      </c>
      <c r="B48" s="284" t="s">
        <v>227</v>
      </c>
      <c r="C48" s="281" t="s">
        <v>20</v>
      </c>
      <c r="D48" s="185">
        <v>1</v>
      </c>
      <c r="E48" s="185">
        <v>4</v>
      </c>
      <c r="F48" s="365">
        <v>37.142857142857139</v>
      </c>
      <c r="G48" s="187">
        <f t="shared" si="9"/>
        <v>148.57142857142856</v>
      </c>
      <c r="H48" s="188">
        <f t="shared" si="4"/>
        <v>9.2857142857142847</v>
      </c>
      <c r="I48" s="187">
        <f t="shared" si="10"/>
        <v>37.142857142857139</v>
      </c>
      <c r="J48" s="189">
        <f t="shared" si="11"/>
        <v>185.71428571428569</v>
      </c>
      <c r="K48" s="279">
        <f t="shared" si="12"/>
        <v>46.428571428571423</v>
      </c>
      <c r="M48" s="255"/>
      <c r="N48" s="255"/>
      <c r="P48" s="289"/>
      <c r="Q48" s="289"/>
    </row>
    <row r="49" spans="1:17" ht="15.75">
      <c r="A49" s="182">
        <v>36</v>
      </c>
      <c r="B49" s="284" t="s">
        <v>228</v>
      </c>
      <c r="C49" s="281" t="s">
        <v>20</v>
      </c>
      <c r="D49" s="185">
        <v>1</v>
      </c>
      <c r="E49" s="185">
        <v>3</v>
      </c>
      <c r="F49" s="365">
        <v>26.530612244897956</v>
      </c>
      <c r="G49" s="187">
        <f t="shared" si="9"/>
        <v>79.591836734693871</v>
      </c>
      <c r="H49" s="188">
        <f t="shared" si="4"/>
        <v>6.6326530612244889</v>
      </c>
      <c r="I49" s="187">
        <f t="shared" si="10"/>
        <v>19.897959183673468</v>
      </c>
      <c r="J49" s="189">
        <f t="shared" si="11"/>
        <v>99.489795918367335</v>
      </c>
      <c r="K49" s="279">
        <f t="shared" si="12"/>
        <v>33.163265306122447</v>
      </c>
      <c r="M49" s="255"/>
      <c r="N49" s="255"/>
      <c r="P49" s="289"/>
      <c r="Q49" s="289"/>
    </row>
    <row r="50" spans="1:17" ht="15.75">
      <c r="A50" s="182">
        <v>37</v>
      </c>
      <c r="B50" s="284" t="s">
        <v>229</v>
      </c>
      <c r="C50" s="281" t="s">
        <v>20</v>
      </c>
      <c r="D50" s="185">
        <v>1</v>
      </c>
      <c r="E50" s="185">
        <v>5</v>
      </c>
      <c r="F50" s="365">
        <v>25.30612244897959</v>
      </c>
      <c r="G50" s="187">
        <f t="shared" si="9"/>
        <v>126.53061224489795</v>
      </c>
      <c r="H50" s="188">
        <f t="shared" si="4"/>
        <v>6.3265306122448974</v>
      </c>
      <c r="I50" s="187">
        <f t="shared" si="10"/>
        <v>31.632653061224488</v>
      </c>
      <c r="J50" s="189">
        <f t="shared" si="11"/>
        <v>158.16326530612244</v>
      </c>
      <c r="K50" s="279">
        <f t="shared" si="12"/>
        <v>31.632653061224488</v>
      </c>
      <c r="M50" s="255"/>
      <c r="N50" s="255"/>
      <c r="P50" s="289"/>
      <c r="Q50" s="289"/>
    </row>
    <row r="51" spans="1:17" ht="15.75">
      <c r="A51" s="182">
        <v>38</v>
      </c>
      <c r="B51" s="284" t="s">
        <v>230</v>
      </c>
      <c r="C51" s="281" t="s">
        <v>20</v>
      </c>
      <c r="D51" s="185">
        <v>1</v>
      </c>
      <c r="E51" s="185">
        <v>1</v>
      </c>
      <c r="F51" s="365">
        <v>37.959183673469383</v>
      </c>
      <c r="G51" s="187">
        <f t="shared" si="9"/>
        <v>37.959183673469383</v>
      </c>
      <c r="H51" s="188">
        <f t="shared" si="4"/>
        <v>9.4897959183673457</v>
      </c>
      <c r="I51" s="187">
        <f t="shared" si="10"/>
        <v>9.4897959183673457</v>
      </c>
      <c r="J51" s="189">
        <f t="shared" si="11"/>
        <v>47.448979591836732</v>
      </c>
      <c r="K51" s="279">
        <f t="shared" si="12"/>
        <v>47.448979591836732</v>
      </c>
      <c r="M51" s="255"/>
      <c r="N51" s="255"/>
      <c r="P51" s="289"/>
      <c r="Q51" s="289"/>
    </row>
    <row r="52" spans="1:17" ht="15.75">
      <c r="A52" s="182">
        <v>39</v>
      </c>
      <c r="B52" s="263" t="s">
        <v>231</v>
      </c>
      <c r="C52" s="278" t="s">
        <v>20</v>
      </c>
      <c r="D52" s="185">
        <v>1</v>
      </c>
      <c r="E52" s="185">
        <v>1</v>
      </c>
      <c r="F52" s="365">
        <v>12.244897959183673</v>
      </c>
      <c r="G52" s="187">
        <f t="shared" si="9"/>
        <v>12.244897959183673</v>
      </c>
      <c r="H52" s="188">
        <f t="shared" si="4"/>
        <v>3.0612244897959182</v>
      </c>
      <c r="I52" s="187">
        <f t="shared" si="10"/>
        <v>3.0612244897959182</v>
      </c>
      <c r="J52" s="189">
        <f t="shared" si="11"/>
        <v>15.306122448979592</v>
      </c>
      <c r="K52" s="279">
        <f t="shared" si="12"/>
        <v>15.306122448979592</v>
      </c>
      <c r="M52" s="255"/>
      <c r="N52" s="255"/>
      <c r="P52" s="289"/>
      <c r="Q52" s="289"/>
    </row>
    <row r="53" spans="1:17" ht="15.75">
      <c r="A53" s="182">
        <v>40</v>
      </c>
      <c r="B53" s="263" t="s">
        <v>232</v>
      </c>
      <c r="C53" s="278" t="s">
        <v>20</v>
      </c>
      <c r="D53" s="185">
        <v>1</v>
      </c>
      <c r="E53" s="185">
        <v>2</v>
      </c>
      <c r="F53" s="365">
        <v>12.244897959183673</v>
      </c>
      <c r="G53" s="187">
        <f t="shared" si="9"/>
        <v>24.489795918367346</v>
      </c>
      <c r="H53" s="188">
        <f t="shared" si="4"/>
        <v>3.0612244897959182</v>
      </c>
      <c r="I53" s="187">
        <f t="shared" si="10"/>
        <v>6.1224489795918364</v>
      </c>
      <c r="J53" s="189">
        <f t="shared" si="11"/>
        <v>30.612244897959183</v>
      </c>
      <c r="K53" s="279">
        <f t="shared" si="12"/>
        <v>15.306122448979592</v>
      </c>
      <c r="M53" s="255"/>
      <c r="N53" s="255"/>
      <c r="P53" s="289"/>
      <c r="Q53" s="289"/>
    </row>
    <row r="54" spans="1:17" ht="15.75">
      <c r="A54" s="182">
        <v>41</v>
      </c>
      <c r="B54" s="282" t="s">
        <v>233</v>
      </c>
      <c r="C54" s="283" t="s">
        <v>20</v>
      </c>
      <c r="D54" s="185">
        <v>1</v>
      </c>
      <c r="E54" s="185">
        <v>6</v>
      </c>
      <c r="F54" s="365">
        <v>12.244897959183673</v>
      </c>
      <c r="G54" s="187">
        <f t="shared" si="9"/>
        <v>73.469387755102034</v>
      </c>
      <c r="H54" s="188">
        <f t="shared" si="4"/>
        <v>3.0612244897959182</v>
      </c>
      <c r="I54" s="187">
        <f t="shared" si="10"/>
        <v>18.367346938775508</v>
      </c>
      <c r="J54" s="189">
        <f t="shared" si="11"/>
        <v>91.836734693877546</v>
      </c>
      <c r="K54" s="279">
        <f t="shared" si="12"/>
        <v>15.306122448979592</v>
      </c>
      <c r="M54" s="255"/>
      <c r="N54" s="255"/>
      <c r="P54" s="289"/>
      <c r="Q54" s="289"/>
    </row>
    <row r="55" spans="1:17" ht="15.75">
      <c r="A55" s="182">
        <v>42</v>
      </c>
      <c r="B55" s="263" t="s">
        <v>234</v>
      </c>
      <c r="C55" s="278" t="s">
        <v>20</v>
      </c>
      <c r="D55" s="185">
        <v>1</v>
      </c>
      <c r="E55" s="185">
        <v>2</v>
      </c>
      <c r="F55" s="365">
        <v>12.244897959183673</v>
      </c>
      <c r="G55" s="187">
        <f t="shared" si="9"/>
        <v>24.489795918367346</v>
      </c>
      <c r="H55" s="188">
        <f t="shared" si="4"/>
        <v>3.0612244897959182</v>
      </c>
      <c r="I55" s="187">
        <f t="shared" si="10"/>
        <v>6.1224489795918364</v>
      </c>
      <c r="J55" s="189">
        <f t="shared" si="11"/>
        <v>30.612244897959183</v>
      </c>
      <c r="K55" s="279">
        <f t="shared" si="12"/>
        <v>15.306122448979592</v>
      </c>
      <c r="M55" s="255"/>
      <c r="N55" s="255"/>
      <c r="P55" s="289"/>
      <c r="Q55" s="289"/>
    </row>
    <row r="56" spans="1:17" ht="15.75">
      <c r="A56" s="182">
        <v>43</v>
      </c>
      <c r="B56" s="263" t="s">
        <v>235</v>
      </c>
      <c r="C56" s="278" t="s">
        <v>20</v>
      </c>
      <c r="D56" s="185">
        <v>1</v>
      </c>
      <c r="E56" s="185">
        <v>1</v>
      </c>
      <c r="F56" s="365">
        <v>12.244897959183673</v>
      </c>
      <c r="G56" s="187">
        <f t="shared" si="9"/>
        <v>12.244897959183673</v>
      </c>
      <c r="H56" s="188">
        <f t="shared" si="4"/>
        <v>3.0612244897959182</v>
      </c>
      <c r="I56" s="187">
        <f t="shared" si="10"/>
        <v>3.0612244897959182</v>
      </c>
      <c r="J56" s="189">
        <f t="shared" si="11"/>
        <v>15.306122448979592</v>
      </c>
      <c r="K56" s="279">
        <f t="shared" si="12"/>
        <v>15.306122448979592</v>
      </c>
      <c r="M56" s="255"/>
      <c r="N56" s="255"/>
      <c r="P56" s="289"/>
      <c r="Q56" s="289"/>
    </row>
    <row r="57" spans="1:17" ht="15.75">
      <c r="A57" s="182">
        <v>44</v>
      </c>
      <c r="B57" s="263" t="s">
        <v>236</v>
      </c>
      <c r="C57" s="278" t="s">
        <v>20</v>
      </c>
      <c r="D57" s="185">
        <v>1</v>
      </c>
      <c r="E57" s="185">
        <v>2</v>
      </c>
      <c r="F57" s="365">
        <v>12.244897959183673</v>
      </c>
      <c r="G57" s="187">
        <f t="shared" si="9"/>
        <v>24.489795918367346</v>
      </c>
      <c r="H57" s="188">
        <f t="shared" si="4"/>
        <v>3.0612244897959182</v>
      </c>
      <c r="I57" s="187">
        <f t="shared" si="10"/>
        <v>6.1224489795918364</v>
      </c>
      <c r="J57" s="189">
        <f t="shared" si="11"/>
        <v>30.612244897959183</v>
      </c>
      <c r="K57" s="279">
        <f t="shared" si="12"/>
        <v>15.306122448979592</v>
      </c>
      <c r="M57" s="255"/>
      <c r="N57" s="255"/>
      <c r="P57" s="289"/>
      <c r="Q57" s="289"/>
    </row>
    <row r="58" spans="1:17" ht="15.75">
      <c r="A58" s="182">
        <v>45</v>
      </c>
      <c r="B58" s="263" t="s">
        <v>237</v>
      </c>
      <c r="C58" s="278" t="s">
        <v>20</v>
      </c>
      <c r="D58" s="185">
        <v>1</v>
      </c>
      <c r="E58" s="185">
        <v>1</v>
      </c>
      <c r="F58" s="365">
        <v>12.244897959183673</v>
      </c>
      <c r="G58" s="187">
        <f t="shared" si="9"/>
        <v>12.244897959183673</v>
      </c>
      <c r="H58" s="188">
        <f t="shared" si="4"/>
        <v>3.0612244897959182</v>
      </c>
      <c r="I58" s="187">
        <f t="shared" si="10"/>
        <v>3.0612244897959182</v>
      </c>
      <c r="J58" s="189">
        <f t="shared" si="11"/>
        <v>15.306122448979592</v>
      </c>
      <c r="K58" s="279">
        <f t="shared" si="12"/>
        <v>15.306122448979592</v>
      </c>
      <c r="M58" s="255"/>
      <c r="N58" s="255"/>
      <c r="P58" s="289"/>
      <c r="Q58" s="289"/>
    </row>
    <row r="59" spans="1:17" ht="15.75">
      <c r="A59" s="182">
        <v>46</v>
      </c>
      <c r="B59" s="263" t="s">
        <v>238</v>
      </c>
      <c r="C59" s="278" t="s">
        <v>20</v>
      </c>
      <c r="D59" s="185">
        <v>1</v>
      </c>
      <c r="E59" s="185">
        <v>1</v>
      </c>
      <c r="F59" s="365">
        <v>12.244897959183673</v>
      </c>
      <c r="G59" s="187">
        <f t="shared" si="9"/>
        <v>12.244897959183673</v>
      </c>
      <c r="H59" s="188">
        <f t="shared" si="4"/>
        <v>3.0612244897959182</v>
      </c>
      <c r="I59" s="187">
        <f t="shared" si="10"/>
        <v>3.0612244897959182</v>
      </c>
      <c r="J59" s="189">
        <f t="shared" si="11"/>
        <v>15.306122448979592</v>
      </c>
      <c r="K59" s="279">
        <f t="shared" si="12"/>
        <v>15.306122448979592</v>
      </c>
      <c r="M59" s="255"/>
      <c r="N59" s="255"/>
      <c r="P59" s="289"/>
      <c r="Q59" s="289"/>
    </row>
    <row r="60" spans="1:17" ht="25.5">
      <c r="A60" s="182">
        <v>47</v>
      </c>
      <c r="B60" s="263" t="s">
        <v>239</v>
      </c>
      <c r="C60" s="278" t="s">
        <v>625</v>
      </c>
      <c r="D60" s="185">
        <v>1</v>
      </c>
      <c r="E60" s="185">
        <v>1400</v>
      </c>
      <c r="F60" s="365">
        <v>4.6530612244897958</v>
      </c>
      <c r="G60" s="187">
        <f t="shared" si="9"/>
        <v>6514.2857142857138</v>
      </c>
      <c r="H60" s="188">
        <f t="shared" si="4"/>
        <v>1.1632653061224489</v>
      </c>
      <c r="I60" s="187">
        <f t="shared" si="10"/>
        <v>1628.5714285714284</v>
      </c>
      <c r="J60" s="189">
        <f t="shared" si="11"/>
        <v>8142.8571428571422</v>
      </c>
      <c r="K60" s="279">
        <f t="shared" si="12"/>
        <v>5.816326530612244</v>
      </c>
      <c r="M60" s="255"/>
      <c r="N60" s="255"/>
      <c r="P60" s="289"/>
      <c r="Q60" s="289"/>
    </row>
    <row r="61" spans="1:17" ht="15.75">
      <c r="A61" s="286"/>
      <c r="B61" s="286" t="s">
        <v>585</v>
      </c>
      <c r="C61" s="286"/>
      <c r="D61" s="286"/>
      <c r="E61" s="286"/>
      <c r="F61" s="365">
        <v>0</v>
      </c>
      <c r="G61" s="286"/>
      <c r="H61" s="188">
        <f t="shared" si="4"/>
        <v>0</v>
      </c>
      <c r="I61" s="286"/>
      <c r="J61" s="286"/>
      <c r="K61" s="286"/>
      <c r="M61" s="286"/>
      <c r="N61" s="286"/>
      <c r="P61" s="289"/>
      <c r="Q61" s="289"/>
    </row>
    <row r="62" spans="1:17" ht="15.75">
      <c r="A62" s="182">
        <v>48</v>
      </c>
      <c r="B62" s="263" t="s">
        <v>240</v>
      </c>
      <c r="C62" s="278" t="s">
        <v>20</v>
      </c>
      <c r="D62" s="185">
        <v>1</v>
      </c>
      <c r="E62" s="185">
        <v>2</v>
      </c>
      <c r="F62" s="365">
        <v>477.55102040816325</v>
      </c>
      <c r="G62" s="187">
        <f t="shared" si="0"/>
        <v>955.10204081632651</v>
      </c>
      <c r="H62" s="188">
        <f t="shared" si="4"/>
        <v>119.38775510204081</v>
      </c>
      <c r="I62" s="187">
        <f t="shared" si="1"/>
        <v>238.77551020408163</v>
      </c>
      <c r="J62" s="189">
        <f t="shared" si="2"/>
        <v>1193.8775510204082</v>
      </c>
      <c r="K62" s="279">
        <f t="shared" si="3"/>
        <v>596.9387755102041</v>
      </c>
      <c r="M62" s="255"/>
      <c r="N62" s="255"/>
      <c r="P62" s="289"/>
      <c r="Q62" s="289"/>
    </row>
    <row r="63" spans="1:17" ht="15.75">
      <c r="A63" s="182">
        <v>49</v>
      </c>
      <c r="B63" s="263" t="s">
        <v>241</v>
      </c>
      <c r="C63" s="278" t="s">
        <v>20</v>
      </c>
      <c r="D63" s="185">
        <v>1</v>
      </c>
      <c r="E63" s="185">
        <v>1</v>
      </c>
      <c r="F63" s="365">
        <v>428.57142857142856</v>
      </c>
      <c r="G63" s="187">
        <f t="shared" si="0"/>
        <v>428.57142857142856</v>
      </c>
      <c r="H63" s="188">
        <f t="shared" si="4"/>
        <v>107.14285714285714</v>
      </c>
      <c r="I63" s="187">
        <f t="shared" si="1"/>
        <v>107.14285714285714</v>
      </c>
      <c r="J63" s="189">
        <f t="shared" si="2"/>
        <v>535.71428571428567</v>
      </c>
      <c r="K63" s="279">
        <f t="shared" si="3"/>
        <v>535.71428571428567</v>
      </c>
      <c r="M63" s="255"/>
      <c r="N63" s="255"/>
      <c r="P63" s="289"/>
      <c r="Q63" s="289"/>
    </row>
    <row r="64" spans="1:17" ht="15.75">
      <c r="A64" s="182">
        <v>50</v>
      </c>
      <c r="B64" s="263" t="s">
        <v>242</v>
      </c>
      <c r="C64" s="278" t="s">
        <v>20</v>
      </c>
      <c r="D64" s="185">
        <v>1</v>
      </c>
      <c r="E64" s="191">
        <v>3</v>
      </c>
      <c r="F64" s="365">
        <v>375.51020408163265</v>
      </c>
      <c r="G64" s="187">
        <f t="shared" si="0"/>
        <v>1126.5306122448978</v>
      </c>
      <c r="H64" s="188">
        <f t="shared" si="4"/>
        <v>93.877551020408163</v>
      </c>
      <c r="I64" s="187">
        <f t="shared" si="1"/>
        <v>281.63265306122446</v>
      </c>
      <c r="J64" s="189">
        <f t="shared" si="2"/>
        <v>1408.1632653061224</v>
      </c>
      <c r="K64" s="279">
        <f t="shared" si="3"/>
        <v>469.38775510204079</v>
      </c>
      <c r="M64" s="255"/>
      <c r="N64" s="255"/>
      <c r="P64" s="289"/>
      <c r="Q64" s="191"/>
    </row>
    <row r="65" spans="1:17" ht="15.75">
      <c r="A65" s="182">
        <v>51</v>
      </c>
      <c r="B65" s="263" t="s">
        <v>243</v>
      </c>
      <c r="C65" s="278" t="s">
        <v>20</v>
      </c>
      <c r="D65" s="185">
        <v>1</v>
      </c>
      <c r="E65" s="191">
        <v>3</v>
      </c>
      <c r="F65" s="365">
        <v>375.51020408163265</v>
      </c>
      <c r="G65" s="187">
        <f t="shared" si="0"/>
        <v>1126.5306122448978</v>
      </c>
      <c r="H65" s="188">
        <f t="shared" si="4"/>
        <v>93.877551020408163</v>
      </c>
      <c r="I65" s="187">
        <f t="shared" si="1"/>
        <v>281.63265306122446</v>
      </c>
      <c r="J65" s="189">
        <f t="shared" si="2"/>
        <v>1408.1632653061224</v>
      </c>
      <c r="K65" s="279">
        <f t="shared" si="3"/>
        <v>469.38775510204079</v>
      </c>
      <c r="M65" s="255"/>
      <c r="N65" s="255"/>
      <c r="P65" s="289"/>
      <c r="Q65" s="191"/>
    </row>
    <row r="66" spans="1:17" ht="15.75">
      <c r="A66" s="182">
        <v>52</v>
      </c>
      <c r="B66" s="263" t="s">
        <v>244</v>
      </c>
      <c r="C66" s="278" t="s">
        <v>20</v>
      </c>
      <c r="D66" s="185">
        <v>1</v>
      </c>
      <c r="E66" s="191">
        <v>1</v>
      </c>
      <c r="F66" s="365">
        <v>375.51020408163265</v>
      </c>
      <c r="G66" s="187">
        <f t="shared" si="0"/>
        <v>375.51020408163265</v>
      </c>
      <c r="H66" s="188">
        <f t="shared" si="4"/>
        <v>93.877551020408163</v>
      </c>
      <c r="I66" s="187">
        <f t="shared" si="1"/>
        <v>93.877551020408163</v>
      </c>
      <c r="J66" s="189">
        <f t="shared" si="2"/>
        <v>469.38775510204084</v>
      </c>
      <c r="K66" s="279">
        <f t="shared" si="3"/>
        <v>469.38775510204084</v>
      </c>
      <c r="M66" s="255"/>
      <c r="N66" s="255"/>
      <c r="P66" s="289"/>
      <c r="Q66" s="289"/>
    </row>
    <row r="67" spans="1:17" ht="15.75">
      <c r="A67" s="182">
        <v>53</v>
      </c>
      <c r="B67" s="263" t="s">
        <v>592</v>
      </c>
      <c r="C67" s="278" t="s">
        <v>20</v>
      </c>
      <c r="D67" s="185">
        <v>1</v>
      </c>
      <c r="E67" s="191">
        <v>1</v>
      </c>
      <c r="F67" s="365">
        <v>163.26530612244898</v>
      </c>
      <c r="G67" s="187">
        <f t="shared" si="0"/>
        <v>163.26530612244898</v>
      </c>
      <c r="H67" s="188">
        <f t="shared" si="4"/>
        <v>40.816326530612244</v>
      </c>
      <c r="I67" s="187">
        <f t="shared" si="1"/>
        <v>40.816326530612244</v>
      </c>
      <c r="J67" s="189">
        <f t="shared" si="2"/>
        <v>204.08163265306121</v>
      </c>
      <c r="K67" s="279">
        <f t="shared" si="3"/>
        <v>204.08163265306121</v>
      </c>
      <c r="M67" s="255"/>
      <c r="N67" s="255"/>
      <c r="P67" s="289"/>
      <c r="Q67" s="289"/>
    </row>
    <row r="68" spans="1:17" ht="15.75">
      <c r="A68" s="182">
        <v>54</v>
      </c>
      <c r="B68" s="263" t="s">
        <v>593</v>
      </c>
      <c r="C68" s="278" t="s">
        <v>20</v>
      </c>
      <c r="D68" s="185">
        <v>1</v>
      </c>
      <c r="E68" s="191">
        <v>1</v>
      </c>
      <c r="F68" s="365">
        <v>134.69387755102039</v>
      </c>
      <c r="G68" s="187">
        <f t="shared" si="0"/>
        <v>134.69387755102039</v>
      </c>
      <c r="H68" s="188">
        <f t="shared" si="4"/>
        <v>33.673469387755098</v>
      </c>
      <c r="I68" s="187">
        <f t="shared" si="1"/>
        <v>33.673469387755098</v>
      </c>
      <c r="J68" s="189">
        <f t="shared" si="2"/>
        <v>168.36734693877548</v>
      </c>
      <c r="K68" s="279">
        <f t="shared" si="3"/>
        <v>168.36734693877548</v>
      </c>
      <c r="M68" s="255"/>
      <c r="N68" s="255"/>
      <c r="P68" s="289"/>
      <c r="Q68" s="289"/>
    </row>
    <row r="69" spans="1:17" ht="15.75">
      <c r="A69" s="182">
        <v>55</v>
      </c>
      <c r="B69" s="263" t="s">
        <v>594</v>
      </c>
      <c r="C69" s="278" t="s">
        <v>20</v>
      </c>
      <c r="D69" s="185">
        <v>1</v>
      </c>
      <c r="E69" s="191">
        <v>3</v>
      </c>
      <c r="F69" s="365">
        <v>89.795918367346928</v>
      </c>
      <c r="G69" s="187">
        <f t="shared" si="0"/>
        <v>269.38775510204079</v>
      </c>
      <c r="H69" s="188">
        <f t="shared" si="4"/>
        <v>22.448979591836732</v>
      </c>
      <c r="I69" s="187">
        <f t="shared" si="1"/>
        <v>67.346938775510196</v>
      </c>
      <c r="J69" s="189">
        <f t="shared" si="2"/>
        <v>336.73469387755097</v>
      </c>
      <c r="K69" s="279">
        <f t="shared" si="3"/>
        <v>112.24489795918366</v>
      </c>
      <c r="M69" s="255"/>
      <c r="N69" s="255"/>
      <c r="P69" s="289"/>
      <c r="Q69" s="191"/>
    </row>
    <row r="70" spans="1:17" ht="15.75">
      <c r="A70" s="182">
        <v>56</v>
      </c>
      <c r="B70" s="263" t="s">
        <v>595</v>
      </c>
      <c r="C70" s="278" t="s">
        <v>20</v>
      </c>
      <c r="D70" s="185">
        <v>1</v>
      </c>
      <c r="E70" s="191">
        <v>1</v>
      </c>
      <c r="F70" s="365">
        <v>367.34693877551018</v>
      </c>
      <c r="G70" s="187">
        <f t="shared" si="0"/>
        <v>367.34693877551018</v>
      </c>
      <c r="H70" s="188">
        <f t="shared" si="4"/>
        <v>91.836734693877546</v>
      </c>
      <c r="I70" s="187">
        <f t="shared" si="1"/>
        <v>91.836734693877546</v>
      </c>
      <c r="J70" s="189">
        <f t="shared" si="2"/>
        <v>459.18367346938771</v>
      </c>
      <c r="K70" s="279">
        <f t="shared" si="3"/>
        <v>459.18367346938771</v>
      </c>
      <c r="M70" s="255"/>
      <c r="N70" s="255"/>
      <c r="P70" s="289"/>
      <c r="Q70" s="289"/>
    </row>
    <row r="71" spans="1:17" ht="15.75">
      <c r="A71" s="182">
        <v>57</v>
      </c>
      <c r="B71" s="263" t="s">
        <v>596</v>
      </c>
      <c r="C71" s="278" t="s">
        <v>20</v>
      </c>
      <c r="D71" s="185">
        <v>1</v>
      </c>
      <c r="E71" s="191">
        <v>2</v>
      </c>
      <c r="F71" s="365">
        <v>69.387755102040813</v>
      </c>
      <c r="G71" s="187">
        <f t="shared" si="0"/>
        <v>138.77551020408163</v>
      </c>
      <c r="H71" s="188">
        <f t="shared" si="4"/>
        <v>17.346938775510203</v>
      </c>
      <c r="I71" s="187">
        <f t="shared" si="1"/>
        <v>34.693877551020407</v>
      </c>
      <c r="J71" s="189">
        <f t="shared" si="2"/>
        <v>173.46938775510205</v>
      </c>
      <c r="K71" s="279">
        <f t="shared" si="3"/>
        <v>86.734693877551024</v>
      </c>
      <c r="M71" s="255"/>
      <c r="N71" s="255"/>
      <c r="P71" s="289"/>
      <c r="Q71" s="289"/>
    </row>
    <row r="72" spans="1:17" ht="15.75">
      <c r="A72" s="182">
        <v>58</v>
      </c>
      <c r="B72" s="263" t="s">
        <v>245</v>
      </c>
      <c r="C72" s="278" t="s">
        <v>20</v>
      </c>
      <c r="D72" s="185">
        <v>1</v>
      </c>
      <c r="E72" s="191">
        <v>1</v>
      </c>
      <c r="F72" s="365">
        <v>202.0408163265306</v>
      </c>
      <c r="G72" s="187">
        <f t="shared" si="0"/>
        <v>202.0408163265306</v>
      </c>
      <c r="H72" s="188">
        <f t="shared" si="4"/>
        <v>50.510204081632651</v>
      </c>
      <c r="I72" s="187">
        <f t="shared" si="1"/>
        <v>50.510204081632651</v>
      </c>
      <c r="J72" s="189">
        <f t="shared" si="2"/>
        <v>252.55102040816325</v>
      </c>
      <c r="K72" s="279">
        <f t="shared" si="3"/>
        <v>252.55102040816325</v>
      </c>
      <c r="M72" s="255"/>
      <c r="N72" s="255"/>
      <c r="P72" s="289"/>
      <c r="Q72" s="289"/>
    </row>
    <row r="73" spans="1:17" ht="15.75">
      <c r="A73" s="182">
        <v>59</v>
      </c>
      <c r="B73" s="263" t="s">
        <v>584</v>
      </c>
      <c r="C73" s="278" t="s">
        <v>625</v>
      </c>
      <c r="D73" s="185">
        <v>1</v>
      </c>
      <c r="E73" s="191">
        <v>687</v>
      </c>
      <c r="F73" s="365">
        <v>12.244897959183673</v>
      </c>
      <c r="G73" s="187">
        <f>F73*E73</f>
        <v>8412.2448979591827</v>
      </c>
      <c r="H73" s="188">
        <f t="shared" si="4"/>
        <v>3.0612244897959182</v>
      </c>
      <c r="I73" s="187">
        <f>H73*E73</f>
        <v>2103.0612244897957</v>
      </c>
      <c r="J73" s="189">
        <f>G73+I73</f>
        <v>10515.306122448979</v>
      </c>
      <c r="K73" s="279">
        <f>J73/E73</f>
        <v>15.306122448979592</v>
      </c>
      <c r="M73" s="255"/>
      <c r="N73" s="255"/>
      <c r="P73" s="289"/>
      <c r="Q73" s="191"/>
    </row>
    <row r="74" spans="1:17" ht="15.75">
      <c r="A74" s="182">
        <v>60</v>
      </c>
      <c r="B74" s="282" t="s">
        <v>246</v>
      </c>
      <c r="C74" s="283" t="s">
        <v>20</v>
      </c>
      <c r="D74" s="185">
        <v>1</v>
      </c>
      <c r="E74" s="191">
        <v>2</v>
      </c>
      <c r="F74" s="365">
        <v>146.93877551020407</v>
      </c>
      <c r="G74" s="187">
        <f t="shared" si="0"/>
        <v>293.87755102040813</v>
      </c>
      <c r="H74" s="188">
        <f t="shared" si="4"/>
        <v>36.734693877551017</v>
      </c>
      <c r="I74" s="187">
        <f t="shared" si="1"/>
        <v>73.469387755102034</v>
      </c>
      <c r="J74" s="189">
        <f t="shared" si="2"/>
        <v>367.34693877551018</v>
      </c>
      <c r="K74" s="279">
        <f t="shared" si="3"/>
        <v>183.67346938775509</v>
      </c>
      <c r="M74" s="255"/>
      <c r="N74" s="255"/>
      <c r="P74" s="289"/>
      <c r="Q74" s="289"/>
    </row>
    <row r="75" spans="1:17" ht="15.75">
      <c r="A75" s="182">
        <v>61</v>
      </c>
      <c r="B75" s="282" t="s">
        <v>247</v>
      </c>
      <c r="C75" s="283" t="s">
        <v>20</v>
      </c>
      <c r="D75" s="185">
        <v>1</v>
      </c>
      <c r="E75" s="191">
        <v>1</v>
      </c>
      <c r="F75" s="365">
        <v>102.0408163265306</v>
      </c>
      <c r="G75" s="187">
        <f t="shared" si="0"/>
        <v>102.0408163265306</v>
      </c>
      <c r="H75" s="188">
        <f t="shared" si="4"/>
        <v>25.510204081632651</v>
      </c>
      <c r="I75" s="187">
        <f t="shared" si="1"/>
        <v>25.510204081632651</v>
      </c>
      <c r="J75" s="189">
        <f t="shared" si="2"/>
        <v>127.55102040816325</v>
      </c>
      <c r="K75" s="279">
        <f t="shared" si="3"/>
        <v>127.55102040816325</v>
      </c>
      <c r="M75" s="255"/>
      <c r="N75" s="255"/>
      <c r="P75" s="289"/>
      <c r="Q75" s="289"/>
    </row>
    <row r="76" spans="1:17" ht="15.75">
      <c r="A76" s="182">
        <v>62</v>
      </c>
      <c r="B76" s="263" t="s">
        <v>248</v>
      </c>
      <c r="C76" s="281" t="s">
        <v>20</v>
      </c>
      <c r="D76" s="185">
        <v>1</v>
      </c>
      <c r="E76" s="185">
        <v>28</v>
      </c>
      <c r="F76" s="365">
        <v>12.244897959183673</v>
      </c>
      <c r="G76" s="187">
        <f t="shared" si="0"/>
        <v>342.85714285714283</v>
      </c>
      <c r="H76" s="188">
        <f t="shared" si="4"/>
        <v>3.0612244897959182</v>
      </c>
      <c r="I76" s="187">
        <f t="shared" si="1"/>
        <v>85.714285714285708</v>
      </c>
      <c r="J76" s="189">
        <f t="shared" si="2"/>
        <v>428.57142857142856</v>
      </c>
      <c r="K76" s="279">
        <f t="shared" si="3"/>
        <v>15.306122448979592</v>
      </c>
      <c r="M76" s="255"/>
      <c r="N76" s="255"/>
      <c r="P76" s="289"/>
      <c r="Q76" s="289"/>
    </row>
    <row r="77" spans="1:17" ht="15.75">
      <c r="A77" s="182">
        <v>63</v>
      </c>
      <c r="B77" s="282" t="s">
        <v>249</v>
      </c>
      <c r="C77" s="283" t="s">
        <v>20</v>
      </c>
      <c r="D77" s="185">
        <v>1</v>
      </c>
      <c r="E77" s="185">
        <v>2</v>
      </c>
      <c r="F77" s="365">
        <v>12.244897959183673</v>
      </c>
      <c r="G77" s="187">
        <f t="shared" si="0"/>
        <v>24.489795918367346</v>
      </c>
      <c r="H77" s="188">
        <f t="shared" si="4"/>
        <v>3.0612244897959182</v>
      </c>
      <c r="I77" s="187">
        <f t="shared" si="1"/>
        <v>6.1224489795918364</v>
      </c>
      <c r="J77" s="189">
        <f t="shared" si="2"/>
        <v>30.612244897959183</v>
      </c>
      <c r="K77" s="279">
        <f t="shared" si="3"/>
        <v>15.306122448979592</v>
      </c>
      <c r="M77" s="255"/>
      <c r="N77" s="255"/>
      <c r="P77" s="289"/>
      <c r="Q77" s="289"/>
    </row>
    <row r="78" spans="1:17" ht="15.75">
      <c r="A78" s="182">
        <v>64</v>
      </c>
      <c r="B78" s="282" t="s">
        <v>250</v>
      </c>
      <c r="C78" s="283" t="s">
        <v>20</v>
      </c>
      <c r="D78" s="185">
        <v>1</v>
      </c>
      <c r="E78" s="185">
        <v>2</v>
      </c>
      <c r="F78" s="365">
        <v>12.244897959183673</v>
      </c>
      <c r="G78" s="187">
        <f t="shared" si="0"/>
        <v>24.489795918367346</v>
      </c>
      <c r="H78" s="188">
        <f t="shared" si="4"/>
        <v>3.0612244897959182</v>
      </c>
      <c r="I78" s="187">
        <f t="shared" si="1"/>
        <v>6.1224489795918364</v>
      </c>
      <c r="J78" s="189">
        <f t="shared" si="2"/>
        <v>30.612244897959183</v>
      </c>
      <c r="K78" s="279">
        <f t="shared" si="3"/>
        <v>15.306122448979592</v>
      </c>
      <c r="M78" s="255"/>
      <c r="N78" s="255"/>
      <c r="P78" s="289"/>
      <c r="Q78" s="289"/>
    </row>
    <row r="79" spans="1:17" ht="15.75">
      <c r="A79" s="182">
        <v>65</v>
      </c>
      <c r="B79" s="282" t="s">
        <v>251</v>
      </c>
      <c r="C79" s="283" t="s">
        <v>20</v>
      </c>
      <c r="D79" s="185">
        <v>1</v>
      </c>
      <c r="E79" s="185">
        <v>1</v>
      </c>
      <c r="F79" s="365">
        <v>12.244897959183673</v>
      </c>
      <c r="G79" s="187">
        <f t="shared" si="0"/>
        <v>12.244897959183673</v>
      </c>
      <c r="H79" s="188">
        <f t="shared" ref="H79:H119" si="13">F79*0.25</f>
        <v>3.0612244897959182</v>
      </c>
      <c r="I79" s="187">
        <f t="shared" si="1"/>
        <v>3.0612244897959182</v>
      </c>
      <c r="J79" s="189">
        <f t="shared" si="2"/>
        <v>15.306122448979592</v>
      </c>
      <c r="K79" s="279">
        <f t="shared" si="3"/>
        <v>15.306122448979592</v>
      </c>
      <c r="M79" s="255"/>
      <c r="N79" s="255"/>
      <c r="P79" s="289"/>
      <c r="Q79" s="289"/>
    </row>
    <row r="80" spans="1:17" ht="15.75">
      <c r="A80" s="286"/>
      <c r="B80" s="286" t="s">
        <v>586</v>
      </c>
      <c r="C80" s="286"/>
      <c r="D80" s="286"/>
      <c r="E80" s="286"/>
      <c r="F80" s="365">
        <v>0</v>
      </c>
      <c r="G80" s="286"/>
      <c r="H80" s="188">
        <f t="shared" si="13"/>
        <v>0</v>
      </c>
      <c r="I80" s="286"/>
      <c r="J80" s="286"/>
      <c r="K80" s="286"/>
      <c r="M80" s="286"/>
      <c r="N80" s="286"/>
      <c r="P80" s="289"/>
      <c r="Q80" s="289"/>
    </row>
    <row r="81" spans="1:17" ht="15.75">
      <c r="A81" s="182">
        <f>A79+1</f>
        <v>66</v>
      </c>
      <c r="B81" s="263" t="s">
        <v>252</v>
      </c>
      <c r="C81" s="278" t="s">
        <v>253</v>
      </c>
      <c r="D81" s="185">
        <v>1</v>
      </c>
      <c r="E81" s="191">
        <v>110</v>
      </c>
      <c r="F81" s="365">
        <v>24.489795918367346</v>
      </c>
      <c r="G81" s="187">
        <f t="shared" si="0"/>
        <v>2693.8775510204082</v>
      </c>
      <c r="H81" s="188">
        <f t="shared" si="13"/>
        <v>6.1224489795918364</v>
      </c>
      <c r="I81" s="187">
        <f t="shared" si="1"/>
        <v>673.46938775510205</v>
      </c>
      <c r="J81" s="189">
        <f t="shared" si="2"/>
        <v>3367.3469387755104</v>
      </c>
      <c r="K81" s="279">
        <f t="shared" si="3"/>
        <v>30.612244897959187</v>
      </c>
      <c r="M81" s="255"/>
      <c r="N81" s="255"/>
      <c r="P81" s="289"/>
      <c r="Q81" s="291"/>
    </row>
    <row r="82" spans="1:17" ht="15.75">
      <c r="A82" s="182">
        <f t="shared" ref="A82:A119" si="14">A81+1</f>
        <v>67</v>
      </c>
      <c r="B82" s="263" t="s">
        <v>254</v>
      </c>
      <c r="C82" s="278" t="s">
        <v>253</v>
      </c>
      <c r="D82" s="185">
        <v>1</v>
      </c>
      <c r="E82" s="191">
        <v>25</v>
      </c>
      <c r="F82" s="365">
        <v>22.448979591836732</v>
      </c>
      <c r="G82" s="187">
        <f t="shared" si="0"/>
        <v>561.22448979591832</v>
      </c>
      <c r="H82" s="188">
        <f t="shared" si="13"/>
        <v>5.612244897959183</v>
      </c>
      <c r="I82" s="187">
        <f t="shared" si="1"/>
        <v>140.30612244897958</v>
      </c>
      <c r="J82" s="189">
        <f t="shared" si="2"/>
        <v>701.53061224489784</v>
      </c>
      <c r="K82" s="279">
        <f t="shared" si="3"/>
        <v>28.061224489795915</v>
      </c>
      <c r="M82" s="255"/>
      <c r="N82" s="255"/>
      <c r="P82" s="289"/>
      <c r="Q82" s="291"/>
    </row>
    <row r="83" spans="1:17" ht="15.75">
      <c r="A83" s="182">
        <f t="shared" si="14"/>
        <v>68</v>
      </c>
      <c r="B83" s="263" t="s">
        <v>255</v>
      </c>
      <c r="C83" s="278" t="s">
        <v>253</v>
      </c>
      <c r="D83" s="185">
        <v>1</v>
      </c>
      <c r="E83" s="191">
        <v>30</v>
      </c>
      <c r="F83" s="365">
        <v>20.408163265306122</v>
      </c>
      <c r="G83" s="187">
        <f t="shared" si="0"/>
        <v>612.24489795918362</v>
      </c>
      <c r="H83" s="188">
        <f t="shared" si="13"/>
        <v>5.1020408163265305</v>
      </c>
      <c r="I83" s="187">
        <f t="shared" si="1"/>
        <v>153.0612244897959</v>
      </c>
      <c r="J83" s="189">
        <f t="shared" si="2"/>
        <v>765.30612244897952</v>
      </c>
      <c r="K83" s="279">
        <f t="shared" si="3"/>
        <v>25.510204081632651</v>
      </c>
      <c r="M83" s="255"/>
      <c r="N83" s="255"/>
      <c r="P83" s="289"/>
      <c r="Q83" s="291"/>
    </row>
    <row r="84" spans="1:17" ht="15.75">
      <c r="A84" s="182">
        <f t="shared" si="14"/>
        <v>69</v>
      </c>
      <c r="B84" s="263" t="s">
        <v>256</v>
      </c>
      <c r="C84" s="278" t="s">
        <v>253</v>
      </c>
      <c r="D84" s="185">
        <v>1</v>
      </c>
      <c r="E84" s="191">
        <v>25</v>
      </c>
      <c r="F84" s="365">
        <v>16.326530612244898</v>
      </c>
      <c r="G84" s="187">
        <f t="shared" si="0"/>
        <v>408.16326530612247</v>
      </c>
      <c r="H84" s="188">
        <f t="shared" si="13"/>
        <v>4.0816326530612246</v>
      </c>
      <c r="I84" s="187">
        <f t="shared" si="1"/>
        <v>102.04081632653062</v>
      </c>
      <c r="J84" s="189">
        <f t="shared" si="2"/>
        <v>510.20408163265307</v>
      </c>
      <c r="K84" s="279">
        <f t="shared" si="3"/>
        <v>20.408163265306122</v>
      </c>
      <c r="M84" s="255"/>
      <c r="N84" s="255"/>
      <c r="P84" s="289"/>
      <c r="Q84" s="291"/>
    </row>
    <row r="85" spans="1:17" ht="15.75">
      <c r="A85" s="182">
        <f t="shared" si="14"/>
        <v>70</v>
      </c>
      <c r="B85" s="263" t="s">
        <v>257</v>
      </c>
      <c r="C85" s="278" t="s">
        <v>253</v>
      </c>
      <c r="D85" s="185">
        <v>1</v>
      </c>
      <c r="E85" s="191">
        <v>55</v>
      </c>
      <c r="F85" s="365">
        <v>13.061224489795917</v>
      </c>
      <c r="G85" s="187">
        <f t="shared" si="0"/>
        <v>718.36734693877543</v>
      </c>
      <c r="H85" s="188">
        <f t="shared" si="13"/>
        <v>3.2653061224489792</v>
      </c>
      <c r="I85" s="187">
        <f t="shared" si="1"/>
        <v>179.59183673469386</v>
      </c>
      <c r="J85" s="189">
        <f t="shared" si="2"/>
        <v>897.95918367346928</v>
      </c>
      <c r="K85" s="279">
        <f t="shared" si="3"/>
        <v>16.326530612244895</v>
      </c>
      <c r="M85" s="255"/>
      <c r="N85" s="255"/>
      <c r="P85" s="289"/>
      <c r="Q85" s="291"/>
    </row>
    <row r="86" spans="1:17" ht="15.75">
      <c r="A86" s="182">
        <f t="shared" si="14"/>
        <v>71</v>
      </c>
      <c r="B86" s="263" t="s">
        <v>258</v>
      </c>
      <c r="C86" s="278" t="s">
        <v>253</v>
      </c>
      <c r="D86" s="185">
        <v>1</v>
      </c>
      <c r="E86" s="191">
        <v>85</v>
      </c>
      <c r="F86" s="365">
        <v>10.204081632653061</v>
      </c>
      <c r="G86" s="187">
        <f t="shared" si="0"/>
        <v>867.34693877551024</v>
      </c>
      <c r="H86" s="188">
        <f t="shared" si="13"/>
        <v>2.5510204081632653</v>
      </c>
      <c r="I86" s="187">
        <f t="shared" si="1"/>
        <v>216.83673469387756</v>
      </c>
      <c r="J86" s="189">
        <f t="shared" si="2"/>
        <v>1084.1836734693877</v>
      </c>
      <c r="K86" s="279">
        <f t="shared" si="3"/>
        <v>12.755102040816325</v>
      </c>
      <c r="M86" s="255"/>
      <c r="N86" s="255"/>
      <c r="P86" s="289"/>
      <c r="Q86" s="291"/>
    </row>
    <row r="87" spans="1:17" ht="15.75">
      <c r="A87" s="182">
        <f t="shared" si="14"/>
        <v>72</v>
      </c>
      <c r="B87" s="263" t="s">
        <v>259</v>
      </c>
      <c r="C87" s="278" t="s">
        <v>253</v>
      </c>
      <c r="D87" s="185">
        <v>1</v>
      </c>
      <c r="E87" s="191">
        <v>90</v>
      </c>
      <c r="F87" s="365">
        <v>6.4489795918367347</v>
      </c>
      <c r="G87" s="187">
        <f t="shared" si="0"/>
        <v>580.40816326530614</v>
      </c>
      <c r="H87" s="188">
        <f t="shared" si="13"/>
        <v>1.6122448979591837</v>
      </c>
      <c r="I87" s="187">
        <f t="shared" si="1"/>
        <v>145.10204081632654</v>
      </c>
      <c r="J87" s="189">
        <f t="shared" si="2"/>
        <v>725.51020408163265</v>
      </c>
      <c r="K87" s="279">
        <f t="shared" si="3"/>
        <v>8.0612244897959187</v>
      </c>
      <c r="M87" s="255"/>
      <c r="N87" s="255"/>
      <c r="P87" s="289"/>
      <c r="Q87" s="291"/>
    </row>
    <row r="88" spans="1:17" ht="15.75">
      <c r="A88" s="182">
        <f t="shared" si="14"/>
        <v>73</v>
      </c>
      <c r="B88" s="263" t="s">
        <v>260</v>
      </c>
      <c r="C88" s="278" t="s">
        <v>253</v>
      </c>
      <c r="D88" s="185">
        <v>1</v>
      </c>
      <c r="E88" s="191">
        <v>30</v>
      </c>
      <c r="F88" s="365">
        <v>3.5510204081632648</v>
      </c>
      <c r="G88" s="187">
        <f t="shared" si="0"/>
        <v>106.53061224489794</v>
      </c>
      <c r="H88" s="188">
        <f t="shared" si="13"/>
        <v>0.8877551020408162</v>
      </c>
      <c r="I88" s="187">
        <f t="shared" si="1"/>
        <v>26.632653061224485</v>
      </c>
      <c r="J88" s="189">
        <f t="shared" si="2"/>
        <v>133.16326530612241</v>
      </c>
      <c r="K88" s="279">
        <f t="shared" si="3"/>
        <v>4.4387755102040805</v>
      </c>
      <c r="M88" s="255"/>
      <c r="N88" s="255"/>
      <c r="P88" s="289"/>
      <c r="Q88" s="291"/>
    </row>
    <row r="89" spans="1:17" ht="15.75">
      <c r="A89" s="182">
        <f t="shared" si="14"/>
        <v>74</v>
      </c>
      <c r="B89" s="263" t="s">
        <v>261</v>
      </c>
      <c r="C89" s="278" t="s">
        <v>253</v>
      </c>
      <c r="D89" s="185">
        <v>1</v>
      </c>
      <c r="E89" s="191">
        <v>30</v>
      </c>
      <c r="F89" s="365">
        <v>2.3673469387755102</v>
      </c>
      <c r="G89" s="187">
        <f t="shared" si="0"/>
        <v>71.020408163265301</v>
      </c>
      <c r="H89" s="188">
        <f t="shared" si="13"/>
        <v>0.59183673469387754</v>
      </c>
      <c r="I89" s="187">
        <f t="shared" si="1"/>
        <v>17.755102040816325</v>
      </c>
      <c r="J89" s="189">
        <f t="shared" si="2"/>
        <v>88.775510204081627</v>
      </c>
      <c r="K89" s="279">
        <f t="shared" si="3"/>
        <v>2.9591836734693877</v>
      </c>
      <c r="M89" s="255"/>
      <c r="N89" s="255"/>
      <c r="P89" s="289"/>
      <c r="Q89" s="291"/>
    </row>
    <row r="90" spans="1:17" ht="15.75">
      <c r="A90" s="182">
        <f t="shared" si="14"/>
        <v>75</v>
      </c>
      <c r="B90" s="263" t="s">
        <v>262</v>
      </c>
      <c r="C90" s="278" t="s">
        <v>20</v>
      </c>
      <c r="D90" s="185">
        <v>1</v>
      </c>
      <c r="E90" s="191">
        <v>4</v>
      </c>
      <c r="F90" s="365">
        <v>28.571428571428569</v>
      </c>
      <c r="G90" s="187">
        <f t="shared" si="0"/>
        <v>114.28571428571428</v>
      </c>
      <c r="H90" s="188">
        <f t="shared" si="13"/>
        <v>7.1428571428571423</v>
      </c>
      <c r="I90" s="187">
        <f t="shared" si="1"/>
        <v>28.571428571428569</v>
      </c>
      <c r="J90" s="189">
        <f t="shared" si="2"/>
        <v>142.85714285714283</v>
      </c>
      <c r="K90" s="279">
        <f t="shared" si="3"/>
        <v>35.714285714285708</v>
      </c>
      <c r="M90" s="255"/>
      <c r="N90" s="255"/>
      <c r="P90" s="289"/>
      <c r="Q90" s="291"/>
    </row>
    <row r="91" spans="1:17" ht="15.75">
      <c r="A91" s="182">
        <f t="shared" si="14"/>
        <v>76</v>
      </c>
      <c r="B91" s="263" t="s">
        <v>263</v>
      </c>
      <c r="C91" s="278" t="s">
        <v>20</v>
      </c>
      <c r="D91" s="185">
        <v>1</v>
      </c>
      <c r="E91" s="191">
        <v>2</v>
      </c>
      <c r="F91" s="365">
        <v>28.571428571428569</v>
      </c>
      <c r="G91" s="187">
        <f t="shared" si="0"/>
        <v>57.142857142857139</v>
      </c>
      <c r="H91" s="188">
        <f t="shared" si="13"/>
        <v>7.1428571428571423</v>
      </c>
      <c r="I91" s="187">
        <f t="shared" si="1"/>
        <v>14.285714285714285</v>
      </c>
      <c r="J91" s="189">
        <f t="shared" si="2"/>
        <v>71.428571428571416</v>
      </c>
      <c r="K91" s="279">
        <f t="shared" si="3"/>
        <v>35.714285714285708</v>
      </c>
      <c r="M91" s="255"/>
      <c r="N91" s="255"/>
      <c r="P91" s="289"/>
      <c r="Q91" s="291"/>
    </row>
    <row r="92" spans="1:17" ht="15.75">
      <c r="A92" s="182">
        <f t="shared" si="14"/>
        <v>77</v>
      </c>
      <c r="B92" s="263" t="s">
        <v>264</v>
      </c>
      <c r="C92" s="278" t="s">
        <v>20</v>
      </c>
      <c r="D92" s="185">
        <v>1</v>
      </c>
      <c r="E92" s="191">
        <v>4</v>
      </c>
      <c r="F92" s="365">
        <v>28.571428571428569</v>
      </c>
      <c r="G92" s="187">
        <f t="shared" si="0"/>
        <v>114.28571428571428</v>
      </c>
      <c r="H92" s="188">
        <f t="shared" si="13"/>
        <v>7.1428571428571423</v>
      </c>
      <c r="I92" s="187">
        <f t="shared" si="1"/>
        <v>28.571428571428569</v>
      </c>
      <c r="J92" s="189">
        <f t="shared" si="2"/>
        <v>142.85714285714283</v>
      </c>
      <c r="K92" s="279">
        <f t="shared" si="3"/>
        <v>35.714285714285708</v>
      </c>
      <c r="M92" s="255"/>
      <c r="N92" s="255"/>
      <c r="P92" s="289"/>
      <c r="Q92" s="291"/>
    </row>
    <row r="93" spans="1:17" ht="15.75">
      <c r="A93" s="182">
        <f t="shared" si="14"/>
        <v>78</v>
      </c>
      <c r="B93" s="263" t="s">
        <v>265</v>
      </c>
      <c r="C93" s="278" t="s">
        <v>20</v>
      </c>
      <c r="D93" s="185">
        <v>1</v>
      </c>
      <c r="E93" s="191">
        <v>16</v>
      </c>
      <c r="F93" s="365">
        <v>28.571428571428569</v>
      </c>
      <c r="G93" s="187">
        <f t="shared" si="0"/>
        <v>457.14285714285711</v>
      </c>
      <c r="H93" s="188">
        <f t="shared" si="13"/>
        <v>7.1428571428571423</v>
      </c>
      <c r="I93" s="187">
        <f t="shared" si="1"/>
        <v>114.28571428571428</v>
      </c>
      <c r="J93" s="189">
        <f t="shared" si="2"/>
        <v>571.42857142857133</v>
      </c>
      <c r="K93" s="279">
        <f t="shared" si="3"/>
        <v>35.714285714285708</v>
      </c>
      <c r="M93" s="255"/>
      <c r="N93" s="255"/>
      <c r="P93" s="289"/>
      <c r="Q93" s="291"/>
    </row>
    <row r="94" spans="1:17" ht="15.75">
      <c r="A94" s="182">
        <f t="shared" si="14"/>
        <v>79</v>
      </c>
      <c r="B94" s="263" t="s">
        <v>266</v>
      </c>
      <c r="C94" s="278" t="s">
        <v>20</v>
      </c>
      <c r="D94" s="185">
        <v>1</v>
      </c>
      <c r="E94" s="191">
        <v>14</v>
      </c>
      <c r="F94" s="365">
        <v>28.571428571428569</v>
      </c>
      <c r="G94" s="187">
        <f t="shared" si="0"/>
        <v>400</v>
      </c>
      <c r="H94" s="188">
        <f t="shared" si="13"/>
        <v>7.1428571428571423</v>
      </c>
      <c r="I94" s="187">
        <f t="shared" si="1"/>
        <v>100</v>
      </c>
      <c r="J94" s="189">
        <f t="shared" si="2"/>
        <v>500</v>
      </c>
      <c r="K94" s="279">
        <f t="shared" si="3"/>
        <v>35.714285714285715</v>
      </c>
      <c r="M94" s="255"/>
      <c r="N94" s="255"/>
      <c r="P94" s="289"/>
      <c r="Q94" s="291"/>
    </row>
    <row r="95" spans="1:17" ht="15.75">
      <c r="A95" s="182">
        <f t="shared" si="14"/>
        <v>80</v>
      </c>
      <c r="B95" s="263" t="s">
        <v>267</v>
      </c>
      <c r="C95" s="278" t="s">
        <v>20</v>
      </c>
      <c r="D95" s="185">
        <v>1</v>
      </c>
      <c r="E95" s="191">
        <v>8</v>
      </c>
      <c r="F95" s="365">
        <v>28.571428571428569</v>
      </c>
      <c r="G95" s="187">
        <f t="shared" si="0"/>
        <v>228.57142857142856</v>
      </c>
      <c r="H95" s="188">
        <f t="shared" si="13"/>
        <v>7.1428571428571423</v>
      </c>
      <c r="I95" s="187">
        <f t="shared" si="1"/>
        <v>57.142857142857139</v>
      </c>
      <c r="J95" s="189">
        <f t="shared" si="2"/>
        <v>285.71428571428567</v>
      </c>
      <c r="K95" s="279">
        <f t="shared" si="3"/>
        <v>35.714285714285708</v>
      </c>
      <c r="M95" s="255"/>
      <c r="N95" s="255"/>
      <c r="P95" s="289"/>
      <c r="Q95" s="291"/>
    </row>
    <row r="96" spans="1:17" ht="15.75">
      <c r="A96" s="182">
        <f t="shared" si="14"/>
        <v>81</v>
      </c>
      <c r="B96" s="263" t="s">
        <v>268</v>
      </c>
      <c r="C96" s="278" t="s">
        <v>20</v>
      </c>
      <c r="D96" s="185">
        <v>1</v>
      </c>
      <c r="E96" s="191">
        <v>4</v>
      </c>
      <c r="F96" s="365">
        <v>28.571428571428569</v>
      </c>
      <c r="G96" s="187">
        <f t="shared" si="0"/>
        <v>114.28571428571428</v>
      </c>
      <c r="H96" s="188">
        <f t="shared" si="13"/>
        <v>7.1428571428571423</v>
      </c>
      <c r="I96" s="187">
        <f t="shared" si="1"/>
        <v>28.571428571428569</v>
      </c>
      <c r="J96" s="189">
        <f t="shared" si="2"/>
        <v>142.85714285714283</v>
      </c>
      <c r="K96" s="279">
        <f t="shared" si="3"/>
        <v>35.714285714285708</v>
      </c>
      <c r="M96" s="255"/>
      <c r="N96" s="255"/>
      <c r="P96" s="289"/>
      <c r="Q96" s="291"/>
    </row>
    <row r="97" spans="1:17" ht="15.75">
      <c r="A97" s="182">
        <f t="shared" si="14"/>
        <v>82</v>
      </c>
      <c r="B97" s="263" t="s">
        <v>269</v>
      </c>
      <c r="C97" s="278" t="s">
        <v>20</v>
      </c>
      <c r="D97" s="185">
        <v>1</v>
      </c>
      <c r="E97" s="191">
        <v>9</v>
      </c>
      <c r="F97" s="365">
        <v>2.0408163265306123</v>
      </c>
      <c r="G97" s="187">
        <f t="shared" si="0"/>
        <v>18.367346938775512</v>
      </c>
      <c r="H97" s="188">
        <f t="shared" si="13"/>
        <v>0.51020408163265307</v>
      </c>
      <c r="I97" s="187">
        <f t="shared" si="1"/>
        <v>4.591836734693878</v>
      </c>
      <c r="J97" s="189">
        <f t="shared" si="2"/>
        <v>22.95918367346939</v>
      </c>
      <c r="K97" s="279">
        <f t="shared" si="3"/>
        <v>2.5510204081632657</v>
      </c>
      <c r="M97" s="255"/>
      <c r="N97" s="255"/>
      <c r="P97" s="289"/>
      <c r="Q97" s="291"/>
    </row>
    <row r="98" spans="1:17" ht="15.75">
      <c r="A98" s="182">
        <f t="shared" si="14"/>
        <v>83</v>
      </c>
      <c r="B98" s="263" t="s">
        <v>270</v>
      </c>
      <c r="C98" s="278" t="s">
        <v>20</v>
      </c>
      <c r="D98" s="185">
        <v>1</v>
      </c>
      <c r="E98" s="191">
        <v>10</v>
      </c>
      <c r="F98" s="365">
        <v>2.0408163265306123</v>
      </c>
      <c r="G98" s="187">
        <f t="shared" si="0"/>
        <v>20.408163265306122</v>
      </c>
      <c r="H98" s="188">
        <f t="shared" si="13"/>
        <v>0.51020408163265307</v>
      </c>
      <c r="I98" s="187">
        <f t="shared" si="1"/>
        <v>5.1020408163265305</v>
      </c>
      <c r="J98" s="189">
        <f t="shared" si="2"/>
        <v>25.510204081632651</v>
      </c>
      <c r="K98" s="279">
        <f t="shared" si="3"/>
        <v>2.5510204081632653</v>
      </c>
      <c r="M98" s="255"/>
      <c r="N98" s="255"/>
      <c r="P98" s="289"/>
      <c r="Q98" s="291"/>
    </row>
    <row r="99" spans="1:17" ht="15.75">
      <c r="A99" s="182">
        <f t="shared" si="14"/>
        <v>84</v>
      </c>
      <c r="B99" s="263" t="s">
        <v>271</v>
      </c>
      <c r="C99" s="278" t="s">
        <v>20</v>
      </c>
      <c r="D99" s="185">
        <v>1</v>
      </c>
      <c r="E99" s="191">
        <v>30</v>
      </c>
      <c r="F99" s="365">
        <v>2.0408163265306123</v>
      </c>
      <c r="G99" s="187">
        <f t="shared" si="0"/>
        <v>61.224489795918366</v>
      </c>
      <c r="H99" s="188">
        <f t="shared" si="13"/>
        <v>0.51020408163265307</v>
      </c>
      <c r="I99" s="187">
        <f t="shared" si="1"/>
        <v>15.306122448979592</v>
      </c>
      <c r="J99" s="189">
        <f t="shared" si="2"/>
        <v>76.530612244897952</v>
      </c>
      <c r="K99" s="279">
        <f t="shared" si="3"/>
        <v>2.5510204081632653</v>
      </c>
      <c r="M99" s="255"/>
      <c r="N99" s="255"/>
      <c r="P99" s="289"/>
      <c r="Q99" s="291"/>
    </row>
    <row r="100" spans="1:17" ht="15.75">
      <c r="A100" s="182">
        <f t="shared" si="14"/>
        <v>85</v>
      </c>
      <c r="B100" s="263" t="s">
        <v>272</v>
      </c>
      <c r="C100" s="278" t="s">
        <v>20</v>
      </c>
      <c r="D100" s="185">
        <v>1</v>
      </c>
      <c r="E100" s="191">
        <v>28</v>
      </c>
      <c r="F100" s="365">
        <v>2.0408163265306123</v>
      </c>
      <c r="G100" s="187">
        <f t="shared" si="0"/>
        <v>57.142857142857146</v>
      </c>
      <c r="H100" s="188">
        <f t="shared" si="13"/>
        <v>0.51020408163265307</v>
      </c>
      <c r="I100" s="187">
        <f t="shared" si="1"/>
        <v>14.285714285714286</v>
      </c>
      <c r="J100" s="189">
        <f t="shared" si="2"/>
        <v>71.428571428571431</v>
      </c>
      <c r="K100" s="279">
        <f t="shared" si="3"/>
        <v>2.5510204081632653</v>
      </c>
      <c r="M100" s="255"/>
      <c r="N100" s="255"/>
      <c r="P100" s="289"/>
      <c r="Q100" s="291"/>
    </row>
    <row r="101" spans="1:17" ht="15.75">
      <c r="A101" s="182">
        <f t="shared" si="14"/>
        <v>86</v>
      </c>
      <c r="B101" s="263" t="s">
        <v>273</v>
      </c>
      <c r="C101" s="278" t="s">
        <v>20</v>
      </c>
      <c r="D101" s="185">
        <v>1</v>
      </c>
      <c r="E101" s="191">
        <v>18</v>
      </c>
      <c r="F101" s="365">
        <v>2.0408163265306123</v>
      </c>
      <c r="G101" s="187">
        <f t="shared" si="0"/>
        <v>36.734693877551024</v>
      </c>
      <c r="H101" s="188">
        <f t="shared" si="13"/>
        <v>0.51020408163265307</v>
      </c>
      <c r="I101" s="187">
        <f t="shared" si="1"/>
        <v>9.183673469387756</v>
      </c>
      <c r="J101" s="189">
        <f t="shared" si="2"/>
        <v>45.91836734693878</v>
      </c>
      <c r="K101" s="279">
        <f t="shared" si="3"/>
        <v>2.5510204081632657</v>
      </c>
      <c r="M101" s="255"/>
      <c r="N101" s="255"/>
      <c r="P101" s="289"/>
      <c r="Q101" s="291"/>
    </row>
    <row r="102" spans="1:17" ht="15.75">
      <c r="A102" s="182">
        <f t="shared" si="14"/>
        <v>87</v>
      </c>
      <c r="B102" s="263" t="s">
        <v>274</v>
      </c>
      <c r="C102" s="278" t="s">
        <v>20</v>
      </c>
      <c r="D102" s="185">
        <v>1</v>
      </c>
      <c r="E102" s="191">
        <v>8</v>
      </c>
      <c r="F102" s="365">
        <v>2.0408163265306123</v>
      </c>
      <c r="G102" s="187">
        <f t="shared" si="0"/>
        <v>16.326530612244898</v>
      </c>
      <c r="H102" s="188">
        <f t="shared" si="13"/>
        <v>0.51020408163265307</v>
      </c>
      <c r="I102" s="187">
        <f t="shared" si="1"/>
        <v>4.0816326530612246</v>
      </c>
      <c r="J102" s="189">
        <f t="shared" si="2"/>
        <v>20.408163265306122</v>
      </c>
      <c r="K102" s="279">
        <f t="shared" si="3"/>
        <v>2.5510204081632653</v>
      </c>
      <c r="M102" s="255"/>
      <c r="N102" s="255"/>
      <c r="P102" s="289"/>
      <c r="Q102" s="291"/>
    </row>
    <row r="103" spans="1:17" ht="15.75">
      <c r="A103" s="182">
        <f t="shared" si="14"/>
        <v>88</v>
      </c>
      <c r="B103" s="263" t="s">
        <v>275</v>
      </c>
      <c r="C103" s="278" t="s">
        <v>20</v>
      </c>
      <c r="D103" s="185">
        <v>1</v>
      </c>
      <c r="E103" s="191">
        <v>10</v>
      </c>
      <c r="F103" s="365">
        <v>2.0408163265306123</v>
      </c>
      <c r="G103" s="187">
        <f t="shared" si="0"/>
        <v>20.408163265306122</v>
      </c>
      <c r="H103" s="188">
        <f t="shared" si="13"/>
        <v>0.51020408163265307</v>
      </c>
      <c r="I103" s="187">
        <f t="shared" si="1"/>
        <v>5.1020408163265305</v>
      </c>
      <c r="J103" s="189">
        <f t="shared" si="2"/>
        <v>25.510204081632651</v>
      </c>
      <c r="K103" s="279">
        <f t="shared" si="3"/>
        <v>2.5510204081632653</v>
      </c>
      <c r="M103" s="255"/>
      <c r="N103" s="255"/>
      <c r="P103" s="289"/>
      <c r="Q103" s="291"/>
    </row>
    <row r="104" spans="1:17" ht="15.75">
      <c r="A104" s="182">
        <f t="shared" si="14"/>
        <v>89</v>
      </c>
      <c r="B104" s="263" t="s">
        <v>276</v>
      </c>
      <c r="C104" s="278" t="s">
        <v>20</v>
      </c>
      <c r="D104" s="185">
        <v>1</v>
      </c>
      <c r="E104" s="191">
        <v>8</v>
      </c>
      <c r="F104" s="365">
        <v>2.0408163265306123</v>
      </c>
      <c r="G104" s="187">
        <f t="shared" si="0"/>
        <v>16.326530612244898</v>
      </c>
      <c r="H104" s="188">
        <f t="shared" si="13"/>
        <v>0.51020408163265307</v>
      </c>
      <c r="I104" s="187">
        <f t="shared" si="1"/>
        <v>4.0816326530612246</v>
      </c>
      <c r="J104" s="189">
        <f t="shared" si="2"/>
        <v>20.408163265306122</v>
      </c>
      <c r="K104" s="279">
        <f t="shared" si="3"/>
        <v>2.5510204081632653</v>
      </c>
      <c r="M104" s="255"/>
      <c r="N104" s="255"/>
      <c r="P104" s="289"/>
      <c r="Q104" s="291"/>
    </row>
    <row r="105" spans="1:17" ht="15.75">
      <c r="A105" s="182">
        <f t="shared" si="14"/>
        <v>90</v>
      </c>
      <c r="B105" s="263" t="s">
        <v>277</v>
      </c>
      <c r="C105" s="278" t="s">
        <v>20</v>
      </c>
      <c r="D105" s="185">
        <v>1</v>
      </c>
      <c r="E105" s="191">
        <v>36</v>
      </c>
      <c r="F105" s="365">
        <v>2.0408163265306123</v>
      </c>
      <c r="G105" s="187">
        <f t="shared" si="0"/>
        <v>73.469387755102048</v>
      </c>
      <c r="H105" s="188">
        <f t="shared" si="13"/>
        <v>0.51020408163265307</v>
      </c>
      <c r="I105" s="187">
        <f t="shared" si="1"/>
        <v>18.367346938775512</v>
      </c>
      <c r="J105" s="189">
        <f t="shared" si="2"/>
        <v>91.83673469387756</v>
      </c>
      <c r="K105" s="279">
        <f t="shared" si="3"/>
        <v>2.5510204081632657</v>
      </c>
      <c r="M105" s="255"/>
      <c r="N105" s="255"/>
      <c r="P105" s="289"/>
      <c r="Q105" s="291"/>
    </row>
    <row r="106" spans="1:17" ht="15.75">
      <c r="A106" s="182">
        <f t="shared" si="14"/>
        <v>91</v>
      </c>
      <c r="B106" s="263" t="s">
        <v>278</v>
      </c>
      <c r="C106" s="278" t="s">
        <v>20</v>
      </c>
      <c r="D106" s="185">
        <v>1</v>
      </c>
      <c r="E106" s="185">
        <v>24</v>
      </c>
      <c r="F106" s="365">
        <v>81.632653061224488</v>
      </c>
      <c r="G106" s="187">
        <f t="shared" si="0"/>
        <v>1959.1836734693877</v>
      </c>
      <c r="H106" s="188">
        <f t="shared" si="13"/>
        <v>20.408163265306122</v>
      </c>
      <c r="I106" s="187">
        <f t="shared" si="1"/>
        <v>489.79591836734693</v>
      </c>
      <c r="J106" s="189">
        <f t="shared" si="2"/>
        <v>2448.9795918367345</v>
      </c>
      <c r="K106" s="279">
        <f t="shared" si="3"/>
        <v>102.0408163265306</v>
      </c>
      <c r="M106" s="255"/>
      <c r="N106" s="255"/>
      <c r="P106" s="289"/>
      <c r="Q106" s="289"/>
    </row>
    <row r="107" spans="1:17" ht="15.75">
      <c r="A107" s="182">
        <f t="shared" si="14"/>
        <v>92</v>
      </c>
      <c r="B107" s="263" t="s">
        <v>279</v>
      </c>
      <c r="C107" s="278" t="s">
        <v>20</v>
      </c>
      <c r="D107" s="185">
        <v>1</v>
      </c>
      <c r="E107" s="185">
        <v>24</v>
      </c>
      <c r="F107" s="365">
        <v>44.897959183673464</v>
      </c>
      <c r="G107" s="187">
        <f t="shared" si="0"/>
        <v>1077.5510204081631</v>
      </c>
      <c r="H107" s="188">
        <f t="shared" si="13"/>
        <v>11.224489795918366</v>
      </c>
      <c r="I107" s="187">
        <f t="shared" si="1"/>
        <v>269.38775510204079</v>
      </c>
      <c r="J107" s="189">
        <f t="shared" si="2"/>
        <v>1346.9387755102039</v>
      </c>
      <c r="K107" s="279">
        <f t="shared" si="3"/>
        <v>56.12244897959183</v>
      </c>
      <c r="M107" s="255"/>
      <c r="N107" s="255"/>
      <c r="P107" s="289"/>
      <c r="Q107" s="289"/>
    </row>
    <row r="108" spans="1:17" ht="15.75">
      <c r="A108" s="182">
        <f t="shared" si="14"/>
        <v>93</v>
      </c>
      <c r="B108" s="263" t="s">
        <v>280</v>
      </c>
      <c r="C108" s="278" t="s">
        <v>20</v>
      </c>
      <c r="D108" s="185">
        <v>1</v>
      </c>
      <c r="E108" s="191">
        <v>3</v>
      </c>
      <c r="F108" s="365">
        <v>6.1224489795918364</v>
      </c>
      <c r="G108" s="187">
        <f t="shared" si="0"/>
        <v>18.367346938775508</v>
      </c>
      <c r="H108" s="188">
        <f t="shared" si="13"/>
        <v>1.5306122448979591</v>
      </c>
      <c r="I108" s="187">
        <f t="shared" si="1"/>
        <v>4.5918367346938771</v>
      </c>
      <c r="J108" s="189">
        <f t="shared" si="2"/>
        <v>22.959183673469386</v>
      </c>
      <c r="K108" s="279">
        <f t="shared" si="3"/>
        <v>7.6530612244897958</v>
      </c>
      <c r="M108" s="255"/>
      <c r="N108" s="255"/>
      <c r="P108" s="289"/>
      <c r="Q108" s="291"/>
    </row>
    <row r="109" spans="1:17" ht="15.75">
      <c r="A109" s="182">
        <f t="shared" si="14"/>
        <v>94</v>
      </c>
      <c r="B109" s="263" t="s">
        <v>281</v>
      </c>
      <c r="C109" s="278" t="s">
        <v>20</v>
      </c>
      <c r="D109" s="185">
        <v>1</v>
      </c>
      <c r="E109" s="191">
        <v>4</v>
      </c>
      <c r="F109" s="365">
        <v>10.204081632653061</v>
      </c>
      <c r="G109" s="187">
        <f t="shared" si="0"/>
        <v>40.816326530612244</v>
      </c>
      <c r="H109" s="188">
        <f t="shared" si="13"/>
        <v>2.5510204081632653</v>
      </c>
      <c r="I109" s="187">
        <f t="shared" si="1"/>
        <v>10.204081632653061</v>
      </c>
      <c r="J109" s="189">
        <f t="shared" si="2"/>
        <v>51.020408163265301</v>
      </c>
      <c r="K109" s="279">
        <f t="shared" si="3"/>
        <v>12.755102040816325</v>
      </c>
      <c r="M109" s="255"/>
      <c r="N109" s="255"/>
      <c r="P109" s="289"/>
      <c r="Q109" s="291"/>
    </row>
    <row r="110" spans="1:17" ht="15.75">
      <c r="A110" s="182">
        <f t="shared" si="14"/>
        <v>95</v>
      </c>
      <c r="B110" s="263" t="s">
        <v>282</v>
      </c>
      <c r="C110" s="278" t="s">
        <v>20</v>
      </c>
      <c r="D110" s="185">
        <v>1</v>
      </c>
      <c r="E110" s="191">
        <v>7</v>
      </c>
      <c r="F110" s="365">
        <v>14.285714285714285</v>
      </c>
      <c r="G110" s="187">
        <f t="shared" si="0"/>
        <v>100</v>
      </c>
      <c r="H110" s="188">
        <f t="shared" si="13"/>
        <v>3.5714285714285712</v>
      </c>
      <c r="I110" s="187">
        <f t="shared" si="1"/>
        <v>25</v>
      </c>
      <c r="J110" s="189">
        <f t="shared" si="2"/>
        <v>125</v>
      </c>
      <c r="K110" s="279">
        <f t="shared" si="3"/>
        <v>17.857142857142858</v>
      </c>
      <c r="M110" s="255"/>
      <c r="N110" s="255"/>
      <c r="P110" s="289"/>
      <c r="Q110" s="291"/>
    </row>
    <row r="111" spans="1:17" ht="15.75">
      <c r="A111" s="182">
        <f t="shared" si="14"/>
        <v>96</v>
      </c>
      <c r="B111" s="263" t="s">
        <v>283</v>
      </c>
      <c r="C111" s="278" t="s">
        <v>20</v>
      </c>
      <c r="D111" s="185">
        <v>1</v>
      </c>
      <c r="E111" s="191">
        <v>8</v>
      </c>
      <c r="F111" s="365">
        <v>20.408163265306122</v>
      </c>
      <c r="G111" s="187">
        <f t="shared" si="0"/>
        <v>163.26530612244898</v>
      </c>
      <c r="H111" s="188">
        <f t="shared" si="13"/>
        <v>5.1020408163265305</v>
      </c>
      <c r="I111" s="187">
        <f t="shared" si="1"/>
        <v>40.816326530612244</v>
      </c>
      <c r="J111" s="189">
        <f t="shared" si="2"/>
        <v>204.08163265306121</v>
      </c>
      <c r="K111" s="279">
        <f t="shared" si="3"/>
        <v>25.510204081632651</v>
      </c>
      <c r="M111" s="255"/>
      <c r="N111" s="255"/>
      <c r="P111" s="289"/>
      <c r="Q111" s="291"/>
    </row>
    <row r="112" spans="1:17" ht="15.75">
      <c r="A112" s="182">
        <f t="shared" si="14"/>
        <v>97</v>
      </c>
      <c r="B112" s="263" t="s">
        <v>284</v>
      </c>
      <c r="C112" s="278" t="s">
        <v>20</v>
      </c>
      <c r="D112" s="185">
        <v>1</v>
      </c>
      <c r="E112" s="191">
        <v>2</v>
      </c>
      <c r="F112" s="365">
        <v>28.571428571428569</v>
      </c>
      <c r="G112" s="187">
        <f t="shared" si="0"/>
        <v>57.142857142857139</v>
      </c>
      <c r="H112" s="188">
        <f t="shared" si="13"/>
        <v>7.1428571428571423</v>
      </c>
      <c r="I112" s="187">
        <f t="shared" si="1"/>
        <v>14.285714285714285</v>
      </c>
      <c r="J112" s="189">
        <f t="shared" si="2"/>
        <v>71.428571428571416</v>
      </c>
      <c r="K112" s="279">
        <f t="shared" si="3"/>
        <v>35.714285714285708</v>
      </c>
      <c r="M112" s="255"/>
      <c r="N112" s="255"/>
      <c r="P112" s="289"/>
      <c r="Q112" s="291"/>
    </row>
    <row r="113" spans="1:17" ht="15.75">
      <c r="A113" s="182">
        <f t="shared" si="14"/>
        <v>98</v>
      </c>
      <c r="B113" s="263" t="s">
        <v>285</v>
      </c>
      <c r="C113" s="278" t="s">
        <v>20</v>
      </c>
      <c r="D113" s="185">
        <v>1</v>
      </c>
      <c r="E113" s="191">
        <v>3</v>
      </c>
      <c r="F113" s="365">
        <v>4.0816326530612246</v>
      </c>
      <c r="G113" s="187">
        <f t="shared" si="0"/>
        <v>12.244897959183675</v>
      </c>
      <c r="H113" s="188">
        <f t="shared" si="13"/>
        <v>1.0204081632653061</v>
      </c>
      <c r="I113" s="187">
        <f t="shared" si="1"/>
        <v>3.0612244897959187</v>
      </c>
      <c r="J113" s="189">
        <f t="shared" si="2"/>
        <v>15.306122448979593</v>
      </c>
      <c r="K113" s="279">
        <f t="shared" si="3"/>
        <v>5.1020408163265314</v>
      </c>
      <c r="M113" s="255"/>
      <c r="N113" s="255"/>
      <c r="P113" s="289"/>
      <c r="Q113" s="291"/>
    </row>
    <row r="114" spans="1:17" ht="15.75">
      <c r="A114" s="182">
        <f t="shared" si="14"/>
        <v>99</v>
      </c>
      <c r="B114" s="263" t="s">
        <v>286</v>
      </c>
      <c r="C114" s="278" t="s">
        <v>20</v>
      </c>
      <c r="D114" s="185">
        <v>1</v>
      </c>
      <c r="E114" s="191">
        <v>4</v>
      </c>
      <c r="F114" s="365">
        <v>6.1224489795918364</v>
      </c>
      <c r="G114" s="187">
        <f t="shared" si="0"/>
        <v>24.489795918367346</v>
      </c>
      <c r="H114" s="188">
        <f t="shared" si="13"/>
        <v>1.5306122448979591</v>
      </c>
      <c r="I114" s="187">
        <f t="shared" si="1"/>
        <v>6.1224489795918364</v>
      </c>
      <c r="J114" s="189">
        <f t="shared" si="2"/>
        <v>30.612244897959183</v>
      </c>
      <c r="K114" s="279">
        <f t="shared" si="3"/>
        <v>7.6530612244897958</v>
      </c>
      <c r="M114" s="255"/>
      <c r="N114" s="255"/>
      <c r="P114" s="289"/>
      <c r="Q114" s="291"/>
    </row>
    <row r="115" spans="1:17" ht="15.75">
      <c r="A115" s="182">
        <f t="shared" si="14"/>
        <v>100</v>
      </c>
      <c r="B115" s="263" t="s">
        <v>287</v>
      </c>
      <c r="C115" s="278" t="s">
        <v>20</v>
      </c>
      <c r="D115" s="185">
        <v>1</v>
      </c>
      <c r="E115" s="191">
        <v>7</v>
      </c>
      <c r="F115" s="365">
        <v>8.1632653061224492</v>
      </c>
      <c r="G115" s="187">
        <f t="shared" si="0"/>
        <v>57.142857142857146</v>
      </c>
      <c r="H115" s="188">
        <f t="shared" si="13"/>
        <v>2.0408163265306123</v>
      </c>
      <c r="I115" s="187">
        <f t="shared" si="1"/>
        <v>14.285714285714286</v>
      </c>
      <c r="J115" s="189">
        <f t="shared" si="2"/>
        <v>71.428571428571431</v>
      </c>
      <c r="K115" s="279">
        <f t="shared" si="3"/>
        <v>10.204081632653061</v>
      </c>
      <c r="M115" s="255"/>
      <c r="N115" s="255"/>
      <c r="P115" s="289"/>
      <c r="Q115" s="291"/>
    </row>
    <row r="116" spans="1:17" ht="15.75">
      <c r="A116" s="182">
        <f t="shared" si="14"/>
        <v>101</v>
      </c>
      <c r="B116" s="263" t="s">
        <v>288</v>
      </c>
      <c r="C116" s="278" t="s">
        <v>20</v>
      </c>
      <c r="D116" s="185">
        <v>1</v>
      </c>
      <c r="E116" s="191">
        <v>8</v>
      </c>
      <c r="F116" s="365">
        <v>10.204081632653061</v>
      </c>
      <c r="G116" s="187">
        <f t="shared" si="0"/>
        <v>81.632653061224488</v>
      </c>
      <c r="H116" s="188">
        <f t="shared" si="13"/>
        <v>2.5510204081632653</v>
      </c>
      <c r="I116" s="187">
        <f t="shared" si="1"/>
        <v>20.408163265306122</v>
      </c>
      <c r="J116" s="189">
        <f t="shared" si="2"/>
        <v>102.0408163265306</v>
      </c>
      <c r="K116" s="279">
        <f t="shared" si="3"/>
        <v>12.755102040816325</v>
      </c>
      <c r="M116" s="255"/>
      <c r="N116" s="255"/>
      <c r="P116" s="289"/>
      <c r="Q116" s="291"/>
    </row>
    <row r="117" spans="1:17" ht="15.75">
      <c r="A117" s="182">
        <f t="shared" si="14"/>
        <v>102</v>
      </c>
      <c r="B117" s="263" t="s">
        <v>289</v>
      </c>
      <c r="C117" s="278" t="s">
        <v>20</v>
      </c>
      <c r="D117" s="185">
        <v>1</v>
      </c>
      <c r="E117" s="191">
        <v>2</v>
      </c>
      <c r="F117" s="365">
        <v>12.244897959183673</v>
      </c>
      <c r="G117" s="187">
        <f t="shared" si="0"/>
        <v>24.489795918367346</v>
      </c>
      <c r="H117" s="188">
        <f t="shared" si="13"/>
        <v>3.0612244897959182</v>
      </c>
      <c r="I117" s="187">
        <f t="shared" si="1"/>
        <v>6.1224489795918364</v>
      </c>
      <c r="J117" s="189">
        <f t="shared" si="2"/>
        <v>30.612244897959183</v>
      </c>
      <c r="K117" s="279">
        <f t="shared" si="3"/>
        <v>15.306122448979592</v>
      </c>
      <c r="M117" s="255"/>
      <c r="N117" s="255"/>
      <c r="P117" s="289"/>
      <c r="Q117" s="291"/>
    </row>
    <row r="118" spans="1:17" ht="15.75">
      <c r="A118" s="182">
        <f t="shared" si="14"/>
        <v>103</v>
      </c>
      <c r="B118" s="263" t="s">
        <v>290</v>
      </c>
      <c r="C118" s="278" t="s">
        <v>253</v>
      </c>
      <c r="D118" s="185">
        <v>1</v>
      </c>
      <c r="E118" s="185">
        <v>180</v>
      </c>
      <c r="F118" s="365">
        <v>2.4489795918367343</v>
      </c>
      <c r="G118" s="187">
        <f t="shared" si="0"/>
        <v>440.81632653061217</v>
      </c>
      <c r="H118" s="188">
        <f t="shared" si="13"/>
        <v>0.61224489795918358</v>
      </c>
      <c r="I118" s="187">
        <f t="shared" si="1"/>
        <v>110.20408163265304</v>
      </c>
      <c r="J118" s="189">
        <f t="shared" si="2"/>
        <v>551.02040816326519</v>
      </c>
      <c r="K118" s="279">
        <f t="shared" si="3"/>
        <v>3.0612244897959178</v>
      </c>
      <c r="M118" s="255"/>
      <c r="N118" s="255"/>
      <c r="P118" s="289"/>
      <c r="Q118" s="289"/>
    </row>
    <row r="119" spans="1:17" ht="15.75">
      <c r="A119" s="182">
        <f t="shared" si="14"/>
        <v>104</v>
      </c>
      <c r="B119" s="263" t="s">
        <v>291</v>
      </c>
      <c r="C119" s="278" t="s">
        <v>625</v>
      </c>
      <c r="D119" s="185">
        <v>1</v>
      </c>
      <c r="E119" s="185">
        <v>130</v>
      </c>
      <c r="F119" s="365">
        <v>6.5306122448979584</v>
      </c>
      <c r="G119" s="187">
        <f t="shared" si="0"/>
        <v>848.97959183673458</v>
      </c>
      <c r="H119" s="188">
        <f t="shared" si="13"/>
        <v>1.6326530612244896</v>
      </c>
      <c r="I119" s="187">
        <f t="shared" si="1"/>
        <v>212.24489795918365</v>
      </c>
      <c r="J119" s="189">
        <f t="shared" si="2"/>
        <v>1061.2244897959183</v>
      </c>
      <c r="K119" s="279">
        <f t="shared" si="3"/>
        <v>8.1632653061224492</v>
      </c>
      <c r="M119" s="255"/>
      <c r="N119" s="255"/>
      <c r="P119" s="289"/>
      <c r="Q119" s="289"/>
    </row>
    <row r="120" spans="1:17" ht="13.5" thickBot="1">
      <c r="B120" s="264"/>
      <c r="F120" s="194"/>
      <c r="G120" s="265">
        <f>SUM(G14:G119)</f>
        <v>159934.69387755109</v>
      </c>
      <c r="H120" s="196"/>
      <c r="I120" s="265">
        <f>SUM(I14:I119)</f>
        <v>39983.673469387773</v>
      </c>
      <c r="J120" s="266"/>
      <c r="M120" s="268"/>
      <c r="N120" s="268"/>
      <c r="P120" s="268"/>
      <c r="Q120" s="268"/>
    </row>
    <row r="121" spans="1:17" ht="13.5" thickBot="1">
      <c r="B121" s="264"/>
      <c r="F121" s="200"/>
      <c r="G121" s="201" t="s">
        <v>186</v>
      </c>
      <c r="H121" s="269">
        <v>0.02</v>
      </c>
      <c r="I121" s="203"/>
      <c r="J121" s="204">
        <f>H121*G120</f>
        <v>3198.6938775510221</v>
      </c>
      <c r="M121" s="268"/>
      <c r="N121" s="268"/>
      <c r="P121" s="268"/>
      <c r="Q121" s="268"/>
    </row>
    <row r="122" spans="1:17" ht="13.5" thickBot="1">
      <c r="F122" s="194"/>
      <c r="G122" s="205"/>
      <c r="H122" s="196"/>
      <c r="I122" s="205"/>
      <c r="J122" s="207"/>
      <c r="M122" s="268"/>
      <c r="N122" s="268"/>
      <c r="P122" s="268"/>
      <c r="Q122" s="268"/>
    </row>
    <row r="123" spans="1:17" ht="13.5" thickBot="1">
      <c r="F123" s="200"/>
      <c r="G123" s="203" t="s">
        <v>187</v>
      </c>
      <c r="H123" s="271"/>
      <c r="I123" s="203"/>
      <c r="J123" s="204">
        <f>SUM(J14:J121)</f>
        <v>203117.06122448988</v>
      </c>
      <c r="M123" s="268"/>
      <c r="N123" s="268"/>
      <c r="P123" s="268"/>
      <c r="Q123" s="268"/>
    </row>
    <row r="124" spans="1:17" ht="13.5" thickBot="1">
      <c r="F124" s="208"/>
      <c r="G124" s="209"/>
      <c r="H124" s="272"/>
      <c r="I124" s="209"/>
      <c r="J124" s="211"/>
      <c r="M124" s="268"/>
      <c r="N124" s="268"/>
      <c r="P124" s="268"/>
      <c r="Q124" s="268"/>
    </row>
    <row r="125" spans="1:17">
      <c r="F125" s="212"/>
      <c r="G125" s="213" t="s">
        <v>188</v>
      </c>
      <c r="H125" s="273">
        <v>0.08</v>
      </c>
      <c r="I125" s="215"/>
      <c r="J125" s="216">
        <f>J123*H125</f>
        <v>16249.364897959191</v>
      </c>
      <c r="M125" s="268"/>
      <c r="N125" s="268"/>
      <c r="P125" s="268"/>
      <c r="Q125" s="268"/>
    </row>
    <row r="126" spans="1:17" ht="13.5" thickBot="1">
      <c r="F126" s="217"/>
      <c r="G126" s="218" t="s">
        <v>189</v>
      </c>
      <c r="H126" s="274"/>
      <c r="I126" s="220"/>
      <c r="J126" s="221">
        <f>J123+J125</f>
        <v>219366.42612244908</v>
      </c>
      <c r="M126" s="268"/>
      <c r="N126" s="268"/>
      <c r="P126" s="268"/>
      <c r="Q126" s="268"/>
    </row>
    <row r="127" spans="1:17" ht="13.5" thickBot="1">
      <c r="F127" s="222"/>
      <c r="G127" s="223"/>
      <c r="H127" s="275"/>
      <c r="I127" s="225"/>
      <c r="J127" s="226"/>
      <c r="M127" s="268"/>
      <c r="N127" s="268"/>
      <c r="P127" s="268"/>
      <c r="Q127" s="268"/>
    </row>
    <row r="128" spans="1:17">
      <c r="F128" s="227"/>
      <c r="G128" s="213" t="s">
        <v>190</v>
      </c>
      <c r="H128" s="273">
        <v>0.2</v>
      </c>
      <c r="I128" s="215"/>
      <c r="J128" s="216">
        <f>J126*H128</f>
        <v>43873.285224489817</v>
      </c>
      <c r="M128" s="268"/>
      <c r="N128" s="268"/>
      <c r="P128" s="268"/>
      <c r="Q128" s="268"/>
    </row>
    <row r="129" spans="6:17" ht="13.5" thickBot="1">
      <c r="F129" s="217"/>
      <c r="G129" s="218" t="s">
        <v>189</v>
      </c>
      <c r="H129" s="276"/>
      <c r="I129" s="220"/>
      <c r="J129" s="221">
        <f>J126+J128</f>
        <v>263239.71134693892</v>
      </c>
      <c r="M129" s="268"/>
      <c r="N129" s="268"/>
      <c r="P129" s="268"/>
      <c r="Q129" s="268"/>
    </row>
    <row r="130" spans="6:17" ht="13.5" thickBot="1">
      <c r="F130" s="222"/>
      <c r="G130" s="223"/>
      <c r="H130" s="277"/>
      <c r="I130" s="225"/>
      <c r="J130" s="226"/>
      <c r="M130" s="268"/>
      <c r="N130" s="268"/>
      <c r="P130" s="268"/>
      <c r="Q130" s="268"/>
    </row>
    <row r="131" spans="6:17">
      <c r="F131" s="227"/>
      <c r="G131" s="228" t="s">
        <v>191</v>
      </c>
      <c r="H131" s="273">
        <v>0.18</v>
      </c>
      <c r="I131" s="215"/>
      <c r="J131" s="229">
        <f>J129*H131</f>
        <v>47383.148042449</v>
      </c>
      <c r="M131" s="268"/>
      <c r="N131" s="268"/>
      <c r="P131" s="268"/>
      <c r="Q131" s="268"/>
    </row>
    <row r="132" spans="6:17" ht="13.5" thickBot="1">
      <c r="F132" s="217"/>
      <c r="G132" s="230" t="s">
        <v>192</v>
      </c>
      <c r="H132" s="274" t="s">
        <v>11</v>
      </c>
      <c r="I132" s="232"/>
      <c r="J132" s="233">
        <f>J129+J131</f>
        <v>310622.85938938789</v>
      </c>
      <c r="M132" s="268"/>
      <c r="N132" s="268"/>
      <c r="P132" s="268"/>
      <c r="Q132" s="268"/>
    </row>
    <row r="133" spans="6:17">
      <c r="M133" s="268"/>
      <c r="N133" s="268"/>
    </row>
    <row r="134" spans="6:17">
      <c r="M134" s="268"/>
      <c r="N134" s="268"/>
    </row>
    <row r="135" spans="6:17">
      <c r="M135" s="268"/>
      <c r="N135" s="268"/>
    </row>
    <row r="136" spans="6:17">
      <c r="M136" s="268"/>
      <c r="N136" s="268"/>
    </row>
  </sheetData>
  <mergeCells count="23">
    <mergeCell ref="A5:F5"/>
    <mergeCell ref="B1:D1"/>
    <mergeCell ref="A2:B2"/>
    <mergeCell ref="H2:J2"/>
    <mergeCell ref="A3:F3"/>
    <mergeCell ref="A4:F4"/>
    <mergeCell ref="A6:F6"/>
    <mergeCell ref="A7:A8"/>
    <mergeCell ref="C7:C8"/>
    <mergeCell ref="D7:E7"/>
    <mergeCell ref="F7:G7"/>
    <mergeCell ref="A13:K13"/>
    <mergeCell ref="H7:I7"/>
    <mergeCell ref="J7:J8"/>
    <mergeCell ref="K7:K8"/>
    <mergeCell ref="M7:M8"/>
    <mergeCell ref="Q7:Q8"/>
    <mergeCell ref="A11:K11"/>
    <mergeCell ref="N7:N8"/>
    <mergeCell ref="P7:P8"/>
    <mergeCell ref="A12:K12"/>
    <mergeCell ref="P12:Q12"/>
    <mergeCell ref="M12:N12"/>
  </mergeCells>
  <pageMargins left="0.7" right="0.7" top="0.75" bottom="0.75" header="0.3" footer="0.3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93"/>
  <sheetViews>
    <sheetView showGridLines="0" zoomScale="85" zoomScaleNormal="85" workbookViewId="0">
      <pane ySplit="10" topLeftCell="A11" activePane="bottomLeft" state="frozen"/>
      <selection activeCell="A292" sqref="A292:XFD292"/>
      <selection pane="bottomLeft" activeCell="F14" sqref="F14"/>
    </sheetView>
  </sheetViews>
  <sheetFormatPr defaultColWidth="9" defaultRowHeight="12.75"/>
  <cols>
    <col min="1" max="1" width="5.25" style="259" customWidth="1"/>
    <col min="2" max="2" width="51.375" style="270" customWidth="1"/>
    <col min="3" max="3" width="7.5" style="259" bestFit="1" customWidth="1"/>
    <col min="4" max="4" width="7.25" style="259" customWidth="1"/>
    <col min="5" max="5" width="10.625" style="259" customWidth="1"/>
    <col min="6" max="6" width="12.375" style="259" bestFit="1" customWidth="1"/>
    <col min="7" max="7" width="10.25" style="259" customWidth="1"/>
    <col min="8" max="8" width="12.625" style="259" bestFit="1" customWidth="1"/>
    <col min="9" max="9" width="13.25" style="259" bestFit="1" customWidth="1"/>
    <col min="10" max="10" width="12.625" style="259" bestFit="1" customWidth="1"/>
    <col min="11" max="11" width="14" style="267" bestFit="1" customWidth="1"/>
    <col min="12" max="12" width="2.75" style="259" customWidth="1"/>
    <col min="13" max="13" width="10.625" style="259" customWidth="1"/>
    <col min="14" max="14" width="10.25" style="259" customWidth="1"/>
    <col min="15" max="15" width="2.75" style="259" customWidth="1"/>
    <col min="16" max="16" width="13.875" style="259" customWidth="1"/>
    <col min="17" max="17" width="21.75" style="259" customWidth="1"/>
    <col min="18" max="18" width="7.25" style="259" customWidth="1"/>
    <col min="19" max="19" width="7.25" style="259" bestFit="1" customWidth="1"/>
    <col min="20" max="20" width="6.625" style="259" customWidth="1"/>
    <col min="21" max="21" width="6.75" style="259" customWidth="1"/>
    <col min="22" max="16384" width="9" style="259"/>
  </cols>
  <sheetData>
    <row r="1" spans="1:19" ht="13.5" thickBot="1">
      <c r="A1" s="257"/>
      <c r="B1" s="429"/>
      <c r="C1" s="429"/>
      <c r="D1" s="429"/>
      <c r="E1" s="129"/>
      <c r="F1" s="130"/>
      <c r="G1" s="129"/>
      <c r="H1" s="131"/>
      <c r="I1" s="132"/>
      <c r="J1" s="131"/>
      <c r="K1" s="258"/>
      <c r="M1" s="134"/>
      <c r="N1" s="134"/>
    </row>
    <row r="2" spans="1:19" ht="13.5" thickBot="1">
      <c r="A2" s="415" t="s">
        <v>627</v>
      </c>
      <c r="B2" s="430"/>
      <c r="C2" s="136"/>
      <c r="D2" s="130"/>
      <c r="E2" s="129"/>
      <c r="F2" s="130"/>
      <c r="G2" s="137"/>
      <c r="H2" s="417" t="s">
        <v>9</v>
      </c>
      <c r="I2" s="418"/>
      <c r="J2" s="419"/>
      <c r="K2" s="260"/>
      <c r="M2" s="134"/>
      <c r="N2" s="139"/>
    </row>
    <row r="3" spans="1:19" ht="16.5" customHeight="1" thickBot="1">
      <c r="A3" s="431"/>
      <c r="B3" s="431"/>
      <c r="C3" s="431"/>
      <c r="D3" s="431"/>
      <c r="E3" s="431"/>
      <c r="F3" s="431"/>
      <c r="G3" s="261"/>
      <c r="H3" s="141" t="s">
        <v>11</v>
      </c>
      <c r="I3" s="142" t="s">
        <v>10</v>
      </c>
      <c r="J3" s="143" t="s">
        <v>12</v>
      </c>
      <c r="K3" s="260"/>
      <c r="M3" s="134"/>
      <c r="N3" s="139"/>
    </row>
    <row r="4" spans="1:19" ht="13.5" thickBot="1">
      <c r="A4" s="431"/>
      <c r="B4" s="431"/>
      <c r="C4" s="431"/>
      <c r="D4" s="431"/>
      <c r="E4" s="431"/>
      <c r="F4" s="431"/>
      <c r="G4" s="140"/>
      <c r="H4" s="144">
        <f>J89</f>
        <v>328292.6975051362</v>
      </c>
      <c r="I4" s="145">
        <f>H4*2.45</f>
        <v>804317.10888758372</v>
      </c>
      <c r="J4" s="146">
        <f>'2. ვენტილაცია'!J4</f>
        <v>1</v>
      </c>
      <c r="K4" s="260"/>
      <c r="M4" s="134"/>
      <c r="N4" s="139"/>
    </row>
    <row r="5" spans="1:19">
      <c r="A5" s="413"/>
      <c r="B5" s="413"/>
      <c r="C5" s="413"/>
      <c r="D5" s="413"/>
      <c r="E5" s="413"/>
      <c r="F5" s="413"/>
      <c r="G5" s="147"/>
      <c r="H5" s="148"/>
      <c r="I5" s="149"/>
      <c r="J5" s="150"/>
      <c r="K5" s="260"/>
      <c r="M5" s="134"/>
      <c r="N5" s="139"/>
    </row>
    <row r="6" spans="1:19" ht="13.5" thickBot="1">
      <c r="A6" s="427"/>
      <c r="B6" s="427"/>
      <c r="C6" s="428"/>
      <c r="D6" s="428"/>
      <c r="E6" s="428"/>
      <c r="F6" s="427"/>
      <c r="G6" s="151"/>
      <c r="H6" s="136"/>
      <c r="I6" s="129"/>
      <c r="J6" s="152"/>
      <c r="K6" s="262"/>
      <c r="M6" s="154"/>
      <c r="N6" s="154"/>
    </row>
    <row r="7" spans="1:19" ht="16.149999999999999" customHeight="1" thickBot="1">
      <c r="A7" s="406" t="s">
        <v>604</v>
      </c>
      <c r="B7" s="155" t="s">
        <v>31</v>
      </c>
      <c r="C7" s="408" t="s">
        <v>32</v>
      </c>
      <c r="D7" s="410" t="s">
        <v>33</v>
      </c>
      <c r="E7" s="411"/>
      <c r="F7" s="412" t="s">
        <v>34</v>
      </c>
      <c r="G7" s="397"/>
      <c r="H7" s="396" t="s">
        <v>35</v>
      </c>
      <c r="I7" s="397"/>
      <c r="J7" s="398" t="s">
        <v>36</v>
      </c>
      <c r="K7" s="400" t="s">
        <v>37</v>
      </c>
      <c r="M7" s="391" t="s">
        <v>38</v>
      </c>
      <c r="N7" s="391" t="s">
        <v>39</v>
      </c>
      <c r="P7" s="402" t="s">
        <v>40</v>
      </c>
      <c r="Q7" s="391" t="s">
        <v>41</v>
      </c>
    </row>
    <row r="8" spans="1:19" ht="39" thickBot="1">
      <c r="A8" s="407"/>
      <c r="B8" s="156"/>
      <c r="C8" s="409"/>
      <c r="D8" s="237" t="s">
        <v>42</v>
      </c>
      <c r="E8" s="238" t="s">
        <v>43</v>
      </c>
      <c r="F8" s="157" t="s">
        <v>44</v>
      </c>
      <c r="G8" s="158" t="s">
        <v>43</v>
      </c>
      <c r="H8" s="159" t="s">
        <v>44</v>
      </c>
      <c r="I8" s="158" t="s">
        <v>43</v>
      </c>
      <c r="J8" s="399"/>
      <c r="K8" s="401"/>
      <c r="M8" s="392"/>
      <c r="N8" s="392"/>
      <c r="P8" s="403"/>
      <c r="Q8" s="392"/>
    </row>
    <row r="9" spans="1:19" ht="19.5" customHeight="1" thickBot="1">
      <c r="A9" s="160" t="s">
        <v>0</v>
      </c>
      <c r="B9" s="161" t="s">
        <v>1</v>
      </c>
      <c r="C9" s="162" t="s">
        <v>2</v>
      </c>
      <c r="D9" s="239" t="s">
        <v>13</v>
      </c>
      <c r="E9" s="240" t="s">
        <v>3</v>
      </c>
      <c r="F9" s="164" t="s">
        <v>4</v>
      </c>
      <c r="G9" s="164" t="s">
        <v>5</v>
      </c>
      <c r="H9" s="165" t="s">
        <v>6</v>
      </c>
      <c r="I9" s="164" t="s">
        <v>7</v>
      </c>
      <c r="J9" s="166" t="s">
        <v>8</v>
      </c>
      <c r="K9" s="167" t="s">
        <v>15</v>
      </c>
      <c r="M9" s="165" t="s">
        <v>14</v>
      </c>
      <c r="N9" s="166" t="s">
        <v>16</v>
      </c>
      <c r="P9" s="168" t="s">
        <v>45</v>
      </c>
      <c r="Q9" s="163" t="s">
        <v>46</v>
      </c>
    </row>
    <row r="10" spans="1:19" ht="19.5" customHeight="1">
      <c r="A10" s="292"/>
      <c r="B10" s="293"/>
      <c r="C10" s="294"/>
      <c r="D10" s="295"/>
      <c r="E10" s="296"/>
      <c r="F10" s="297"/>
      <c r="G10" s="297"/>
      <c r="H10" s="298"/>
      <c r="I10" s="297"/>
      <c r="J10" s="297"/>
      <c r="K10" s="299"/>
      <c r="M10" s="322"/>
      <c r="N10" s="322"/>
      <c r="P10" s="319"/>
      <c r="Q10" s="320"/>
    </row>
    <row r="11" spans="1:19" ht="13.5" thickBot="1">
      <c r="A11" s="420"/>
      <c r="B11" s="420"/>
      <c r="C11" s="420"/>
      <c r="D11" s="420"/>
      <c r="E11" s="420"/>
      <c r="F11" s="420"/>
      <c r="G11" s="420"/>
      <c r="H11" s="420"/>
      <c r="I11" s="420"/>
      <c r="J11" s="420"/>
      <c r="K11" s="420"/>
      <c r="M11" s="321"/>
      <c r="N11" s="321"/>
      <c r="P11" s="321"/>
      <c r="Q11" s="321"/>
    </row>
    <row r="12" spans="1:19" s="105" customFormat="1" ht="23.25" customHeight="1">
      <c r="A12" s="432"/>
      <c r="B12" s="433"/>
      <c r="C12" s="433"/>
      <c r="D12" s="103"/>
      <c r="E12" s="103"/>
      <c r="F12" s="103"/>
      <c r="G12" s="103"/>
      <c r="H12" s="103"/>
      <c r="I12" s="103"/>
      <c r="J12" s="103"/>
      <c r="K12" s="104"/>
    </row>
    <row r="13" spans="1:19" ht="15.75">
      <c r="A13" s="182">
        <v>1</v>
      </c>
      <c r="B13" s="308" t="s">
        <v>292</v>
      </c>
      <c r="C13" s="278" t="s">
        <v>293</v>
      </c>
      <c r="D13" s="185">
        <v>1</v>
      </c>
      <c r="E13" s="185">
        <v>2</v>
      </c>
      <c r="F13" s="361">
        <v>41955.102040816302</v>
      </c>
      <c r="G13" s="187">
        <f t="shared" ref="G13:G76" si="0">F13*E13</f>
        <v>83910.204081632604</v>
      </c>
      <c r="H13" s="188">
        <f>F13*0.25</f>
        <v>10488.775510204076</v>
      </c>
      <c r="I13" s="187">
        <f t="shared" ref="I13:I76" si="1">H13*E13</f>
        <v>20977.551020408151</v>
      </c>
      <c r="J13" s="189">
        <f t="shared" ref="J13:J76" si="2">G13+I13</f>
        <v>104887.75510204076</v>
      </c>
      <c r="K13" s="279">
        <f>J13/E13</f>
        <v>52443.877551020378</v>
      </c>
      <c r="L13" s="105"/>
      <c r="M13" s="288"/>
      <c r="N13" s="288"/>
      <c r="O13" s="105"/>
      <c r="P13" s="289"/>
      <c r="Q13" s="289"/>
      <c r="S13" s="302"/>
    </row>
    <row r="14" spans="1:19" ht="15.75">
      <c r="A14" s="182">
        <f>A13+1</f>
        <v>2</v>
      </c>
      <c r="B14" s="308" t="s">
        <v>294</v>
      </c>
      <c r="C14" s="278" t="s">
        <v>293</v>
      </c>
      <c r="D14" s="185">
        <v>1</v>
      </c>
      <c r="E14" s="185">
        <v>1</v>
      </c>
      <c r="F14" s="361">
        <v>8687.7551020408155</v>
      </c>
      <c r="G14" s="187">
        <f t="shared" si="0"/>
        <v>8687.7551020408155</v>
      </c>
      <c r="H14" s="188">
        <f t="shared" ref="H14:H75" si="3">F14*0.25</f>
        <v>2171.9387755102039</v>
      </c>
      <c r="I14" s="187">
        <f t="shared" si="1"/>
        <v>2171.9387755102039</v>
      </c>
      <c r="J14" s="189">
        <f t="shared" si="2"/>
        <v>10859.693877551019</v>
      </c>
      <c r="K14" s="279">
        <f>J14/E14</f>
        <v>10859.693877551019</v>
      </c>
      <c r="M14" s="288"/>
      <c r="N14" s="288"/>
      <c r="P14" s="289"/>
      <c r="Q14" s="289"/>
      <c r="S14" s="302"/>
    </row>
    <row r="15" spans="1:19" ht="25.5">
      <c r="A15" s="182">
        <f>A14+1</f>
        <v>3</v>
      </c>
      <c r="B15" s="309" t="s">
        <v>295</v>
      </c>
      <c r="C15" s="283" t="s">
        <v>20</v>
      </c>
      <c r="D15" s="185">
        <v>1</v>
      </c>
      <c r="E15" s="185">
        <v>2</v>
      </c>
      <c r="F15" s="361">
        <v>2731.0204081632651</v>
      </c>
      <c r="G15" s="187">
        <f t="shared" si="0"/>
        <v>5462.0408163265301</v>
      </c>
      <c r="H15" s="188">
        <f t="shared" si="3"/>
        <v>682.75510204081627</v>
      </c>
      <c r="I15" s="187">
        <f t="shared" si="1"/>
        <v>1365.5102040816325</v>
      </c>
      <c r="J15" s="189">
        <f t="shared" si="2"/>
        <v>6827.5510204081629</v>
      </c>
      <c r="K15" s="279">
        <f t="shared" ref="K15:K76" si="4">J15/E15</f>
        <v>3413.7755102040815</v>
      </c>
      <c r="M15" s="288"/>
      <c r="N15" s="288"/>
      <c r="P15" s="289"/>
      <c r="Q15" s="289"/>
      <c r="S15" s="302"/>
    </row>
    <row r="16" spans="1:19" ht="15.75">
      <c r="A16" s="182">
        <f>A15+1</f>
        <v>4</v>
      </c>
      <c r="B16" s="309" t="s">
        <v>626</v>
      </c>
      <c r="C16" s="310" t="s">
        <v>20</v>
      </c>
      <c r="D16" s="185">
        <v>1</v>
      </c>
      <c r="E16" s="185">
        <v>2</v>
      </c>
      <c r="F16" s="361">
        <v>2367.3469387755099</v>
      </c>
      <c r="G16" s="187">
        <f t="shared" si="0"/>
        <v>4734.6938775510198</v>
      </c>
      <c r="H16" s="188">
        <f t="shared" si="3"/>
        <v>591.83673469387747</v>
      </c>
      <c r="I16" s="187">
        <f t="shared" si="1"/>
        <v>1183.6734693877549</v>
      </c>
      <c r="J16" s="189">
        <f t="shared" si="2"/>
        <v>5918.367346938775</v>
      </c>
      <c r="K16" s="279">
        <f t="shared" si="4"/>
        <v>2959.1836734693875</v>
      </c>
      <c r="M16" s="288"/>
      <c r="N16" s="288"/>
      <c r="P16" s="289"/>
      <c r="Q16" s="318"/>
      <c r="S16" s="302"/>
    </row>
    <row r="17" spans="1:19" s="303" customFormat="1" ht="31.5" customHeight="1">
      <c r="A17" s="182">
        <f t="shared" ref="A17:A76" si="5">A16+1</f>
        <v>5</v>
      </c>
      <c r="B17" s="311" t="s">
        <v>296</v>
      </c>
      <c r="C17" s="312" t="s">
        <v>20</v>
      </c>
      <c r="D17" s="191">
        <v>1</v>
      </c>
      <c r="E17" s="191">
        <v>1</v>
      </c>
      <c r="F17" s="361">
        <v>1537.1428571428571</v>
      </c>
      <c r="G17" s="313">
        <f t="shared" si="0"/>
        <v>1537.1428571428571</v>
      </c>
      <c r="H17" s="188">
        <f t="shared" si="3"/>
        <v>384.28571428571428</v>
      </c>
      <c r="I17" s="313">
        <f t="shared" si="1"/>
        <v>384.28571428571428</v>
      </c>
      <c r="J17" s="314">
        <f t="shared" si="2"/>
        <v>1921.4285714285713</v>
      </c>
      <c r="K17" s="315">
        <f t="shared" si="4"/>
        <v>1921.4285714285713</v>
      </c>
      <c r="L17" s="259"/>
      <c r="M17" s="288"/>
      <c r="N17" s="288"/>
      <c r="O17" s="259"/>
      <c r="P17" s="290"/>
      <c r="Q17" s="290"/>
      <c r="S17" s="304"/>
    </row>
    <row r="18" spans="1:19" ht="37.5" customHeight="1">
      <c r="A18" s="182">
        <f t="shared" si="5"/>
        <v>6</v>
      </c>
      <c r="B18" s="309" t="s">
        <v>297</v>
      </c>
      <c r="C18" s="310" t="s">
        <v>20</v>
      </c>
      <c r="D18" s="185">
        <v>1</v>
      </c>
      <c r="E18" s="185">
        <v>36</v>
      </c>
      <c r="F18" s="361">
        <v>293.87755102040813</v>
      </c>
      <c r="G18" s="187">
        <f t="shared" si="0"/>
        <v>10579.591836734693</v>
      </c>
      <c r="H18" s="188">
        <f t="shared" si="3"/>
        <v>73.469387755102034</v>
      </c>
      <c r="I18" s="187">
        <f t="shared" si="1"/>
        <v>2644.8979591836733</v>
      </c>
      <c r="J18" s="189">
        <f t="shared" si="2"/>
        <v>13224.489795918365</v>
      </c>
      <c r="K18" s="279">
        <f t="shared" si="4"/>
        <v>367.34693877551013</v>
      </c>
      <c r="M18" s="255"/>
      <c r="N18" s="255"/>
      <c r="P18" s="289"/>
      <c r="Q18" s="289"/>
      <c r="S18" s="302"/>
    </row>
    <row r="19" spans="1:19" ht="33.75" customHeight="1">
      <c r="A19" s="182">
        <f t="shared" si="5"/>
        <v>7</v>
      </c>
      <c r="B19" s="309" t="s">
        <v>298</v>
      </c>
      <c r="C19" s="310" t="s">
        <v>20</v>
      </c>
      <c r="D19" s="185">
        <v>1</v>
      </c>
      <c r="E19" s="185">
        <v>27</v>
      </c>
      <c r="F19" s="361">
        <v>332.65306122448976</v>
      </c>
      <c r="G19" s="187">
        <f t="shared" si="0"/>
        <v>8981.6326530612241</v>
      </c>
      <c r="H19" s="188">
        <f t="shared" si="3"/>
        <v>83.16326530612244</v>
      </c>
      <c r="I19" s="187">
        <f t="shared" si="1"/>
        <v>2245.408163265306</v>
      </c>
      <c r="J19" s="189">
        <f t="shared" si="2"/>
        <v>11227.040816326531</v>
      </c>
      <c r="K19" s="279">
        <f t="shared" si="4"/>
        <v>415.81632653061229</v>
      </c>
      <c r="M19" s="255"/>
      <c r="N19" s="255"/>
      <c r="P19" s="289"/>
      <c r="Q19" s="289"/>
      <c r="S19" s="302"/>
    </row>
    <row r="20" spans="1:19" ht="28.5" customHeight="1">
      <c r="A20" s="182">
        <f t="shared" si="5"/>
        <v>8</v>
      </c>
      <c r="B20" s="309" t="s">
        <v>299</v>
      </c>
      <c r="C20" s="310" t="s">
        <v>20</v>
      </c>
      <c r="D20" s="185">
        <v>1</v>
      </c>
      <c r="E20" s="185">
        <v>11</v>
      </c>
      <c r="F20" s="361">
        <v>387.75510204081633</v>
      </c>
      <c r="G20" s="187">
        <f t="shared" si="0"/>
        <v>4265.3061224489793</v>
      </c>
      <c r="H20" s="188">
        <f t="shared" si="3"/>
        <v>96.938775510204081</v>
      </c>
      <c r="I20" s="187">
        <f t="shared" si="1"/>
        <v>1066.3265306122448</v>
      </c>
      <c r="J20" s="189">
        <f t="shared" si="2"/>
        <v>5331.6326530612241</v>
      </c>
      <c r="K20" s="279">
        <f t="shared" si="4"/>
        <v>484.69387755102036</v>
      </c>
      <c r="M20" s="255"/>
      <c r="N20" s="255"/>
      <c r="P20" s="289"/>
      <c r="Q20" s="289"/>
      <c r="S20" s="302"/>
    </row>
    <row r="21" spans="1:19" ht="36" customHeight="1">
      <c r="A21" s="182">
        <f t="shared" si="5"/>
        <v>9</v>
      </c>
      <c r="B21" s="309" t="s">
        <v>300</v>
      </c>
      <c r="C21" s="310" t="s">
        <v>20</v>
      </c>
      <c r="D21" s="185">
        <v>1</v>
      </c>
      <c r="E21" s="185">
        <v>3</v>
      </c>
      <c r="F21" s="361">
        <v>387.75510204081633</v>
      </c>
      <c r="G21" s="187">
        <f t="shared" si="0"/>
        <v>1163.2653061224489</v>
      </c>
      <c r="H21" s="188">
        <f t="shared" si="3"/>
        <v>96.938775510204081</v>
      </c>
      <c r="I21" s="187">
        <f t="shared" si="1"/>
        <v>290.81632653061223</v>
      </c>
      <c r="J21" s="189">
        <f t="shared" si="2"/>
        <v>1454.0816326530612</v>
      </c>
      <c r="K21" s="279">
        <f t="shared" si="4"/>
        <v>484.69387755102042</v>
      </c>
      <c r="M21" s="255"/>
      <c r="N21" s="255"/>
      <c r="P21" s="289"/>
      <c r="Q21" s="289"/>
      <c r="S21" s="302"/>
    </row>
    <row r="22" spans="1:19" ht="30.75" customHeight="1">
      <c r="A22" s="182">
        <f t="shared" si="5"/>
        <v>10</v>
      </c>
      <c r="B22" s="309" t="s">
        <v>301</v>
      </c>
      <c r="C22" s="310" t="s">
        <v>20</v>
      </c>
      <c r="D22" s="185">
        <v>1</v>
      </c>
      <c r="E22" s="185">
        <v>14</v>
      </c>
      <c r="F22" s="361">
        <v>155.10204081632651</v>
      </c>
      <c r="G22" s="187">
        <f t="shared" si="0"/>
        <v>2171.4285714285711</v>
      </c>
      <c r="H22" s="188">
        <f t="shared" si="3"/>
        <v>38.775510204081627</v>
      </c>
      <c r="I22" s="187">
        <f t="shared" si="1"/>
        <v>542.85714285714278</v>
      </c>
      <c r="J22" s="189">
        <f t="shared" si="2"/>
        <v>2714.2857142857138</v>
      </c>
      <c r="K22" s="279">
        <f t="shared" si="4"/>
        <v>193.87755102040813</v>
      </c>
      <c r="M22" s="288"/>
      <c r="N22" s="288"/>
      <c r="P22" s="289"/>
      <c r="Q22" s="318"/>
      <c r="S22" s="302"/>
    </row>
    <row r="23" spans="1:19" ht="33" customHeight="1">
      <c r="A23" s="182">
        <f t="shared" si="5"/>
        <v>11</v>
      </c>
      <c r="B23" s="309" t="s">
        <v>302</v>
      </c>
      <c r="C23" s="310" t="s">
        <v>20</v>
      </c>
      <c r="D23" s="185">
        <v>1</v>
      </c>
      <c r="E23" s="185">
        <v>40</v>
      </c>
      <c r="F23" s="361">
        <v>173.46938775510202</v>
      </c>
      <c r="G23" s="187">
        <f t="shared" si="0"/>
        <v>6938.775510204081</v>
      </c>
      <c r="H23" s="188">
        <f t="shared" si="3"/>
        <v>43.367346938775505</v>
      </c>
      <c r="I23" s="187">
        <f t="shared" si="1"/>
        <v>1734.6938775510203</v>
      </c>
      <c r="J23" s="189">
        <f t="shared" si="2"/>
        <v>8673.4693877551017</v>
      </c>
      <c r="K23" s="279">
        <f t="shared" si="4"/>
        <v>216.83673469387753</v>
      </c>
      <c r="M23" s="288"/>
      <c r="N23" s="288"/>
      <c r="P23" s="289"/>
      <c r="Q23" s="318"/>
      <c r="S23" s="302"/>
    </row>
    <row r="24" spans="1:19" ht="25.5">
      <c r="A24" s="182">
        <f t="shared" si="5"/>
        <v>12</v>
      </c>
      <c r="B24" s="308" t="s">
        <v>303</v>
      </c>
      <c r="C24" s="283" t="s">
        <v>304</v>
      </c>
      <c r="D24" s="185">
        <v>1</v>
      </c>
      <c r="E24" s="185">
        <v>85</v>
      </c>
      <c r="F24" s="361">
        <v>0.61224489795918358</v>
      </c>
      <c r="G24" s="187">
        <f t="shared" si="0"/>
        <v>52.040816326530603</v>
      </c>
      <c r="H24" s="188">
        <f t="shared" si="3"/>
        <v>0.15306122448979589</v>
      </c>
      <c r="I24" s="187">
        <f t="shared" si="1"/>
        <v>13.010204081632651</v>
      </c>
      <c r="J24" s="189">
        <f t="shared" si="2"/>
        <v>65.051020408163254</v>
      </c>
      <c r="K24" s="279">
        <f t="shared" si="4"/>
        <v>0.76530612244897944</v>
      </c>
      <c r="M24" s="255"/>
      <c r="N24" s="255"/>
      <c r="P24" s="289"/>
      <c r="Q24" s="289"/>
      <c r="S24" s="302"/>
    </row>
    <row r="25" spans="1:19" ht="25.5">
      <c r="A25" s="182">
        <f t="shared" si="5"/>
        <v>13</v>
      </c>
      <c r="B25" s="308" t="s">
        <v>305</v>
      </c>
      <c r="C25" s="283" t="s">
        <v>304</v>
      </c>
      <c r="D25" s="185">
        <v>1</v>
      </c>
      <c r="E25" s="185">
        <v>170</v>
      </c>
      <c r="F25" s="361">
        <v>0.93061224489795902</v>
      </c>
      <c r="G25" s="187">
        <f t="shared" si="0"/>
        <v>158.20408163265304</v>
      </c>
      <c r="H25" s="188">
        <f t="shared" si="3"/>
        <v>0.23265306122448975</v>
      </c>
      <c r="I25" s="187">
        <f t="shared" si="1"/>
        <v>39.551020408163261</v>
      </c>
      <c r="J25" s="189">
        <f t="shared" si="2"/>
        <v>197.7551020408163</v>
      </c>
      <c r="K25" s="279">
        <f t="shared" si="4"/>
        <v>1.1632653061224487</v>
      </c>
      <c r="M25" s="255"/>
      <c r="N25" s="255"/>
      <c r="P25" s="289"/>
      <c r="Q25" s="289"/>
      <c r="S25" s="302"/>
    </row>
    <row r="26" spans="1:19" ht="25.5">
      <c r="A26" s="182">
        <f t="shared" si="5"/>
        <v>14</v>
      </c>
      <c r="B26" s="308" t="s">
        <v>306</v>
      </c>
      <c r="C26" s="283" t="s">
        <v>304</v>
      </c>
      <c r="D26" s="185">
        <v>1</v>
      </c>
      <c r="E26" s="185">
        <v>440</v>
      </c>
      <c r="F26" s="361">
        <v>1.546938775510204</v>
      </c>
      <c r="G26" s="187">
        <f t="shared" si="0"/>
        <v>680.65306122448976</v>
      </c>
      <c r="H26" s="188">
        <f t="shared" si="3"/>
        <v>0.38673469387755099</v>
      </c>
      <c r="I26" s="187">
        <f t="shared" si="1"/>
        <v>170.16326530612244</v>
      </c>
      <c r="J26" s="189">
        <f t="shared" si="2"/>
        <v>850.81632653061217</v>
      </c>
      <c r="K26" s="279">
        <f t="shared" si="4"/>
        <v>1.9336734693877549</v>
      </c>
      <c r="M26" s="255"/>
      <c r="N26" s="255"/>
      <c r="P26" s="289"/>
      <c r="Q26" s="289"/>
      <c r="S26" s="302"/>
    </row>
    <row r="27" spans="1:19" ht="25.5">
      <c r="A27" s="182">
        <f t="shared" si="5"/>
        <v>15</v>
      </c>
      <c r="B27" s="308" t="s">
        <v>307</v>
      </c>
      <c r="C27" s="283" t="s">
        <v>304</v>
      </c>
      <c r="D27" s="185">
        <v>1</v>
      </c>
      <c r="E27" s="185">
        <v>200</v>
      </c>
      <c r="F27" s="361">
        <v>2.1224489795918369</v>
      </c>
      <c r="G27" s="187">
        <f t="shared" si="0"/>
        <v>424.48979591836735</v>
      </c>
      <c r="H27" s="188">
        <f t="shared" si="3"/>
        <v>0.53061224489795922</v>
      </c>
      <c r="I27" s="187">
        <f t="shared" si="1"/>
        <v>106.12244897959184</v>
      </c>
      <c r="J27" s="189">
        <f t="shared" si="2"/>
        <v>530.61224489795916</v>
      </c>
      <c r="K27" s="279">
        <f t="shared" si="4"/>
        <v>2.6530612244897958</v>
      </c>
      <c r="M27" s="255"/>
      <c r="N27" s="255"/>
      <c r="P27" s="289"/>
      <c r="Q27" s="289"/>
      <c r="S27" s="302"/>
    </row>
    <row r="28" spans="1:19" ht="25.5">
      <c r="A28" s="182">
        <f t="shared" si="5"/>
        <v>16</v>
      </c>
      <c r="B28" s="308" t="s">
        <v>308</v>
      </c>
      <c r="C28" s="283" t="s">
        <v>304</v>
      </c>
      <c r="D28" s="185">
        <v>1</v>
      </c>
      <c r="E28" s="185">
        <v>120</v>
      </c>
      <c r="F28" s="361">
        <v>3.2244897959183674</v>
      </c>
      <c r="G28" s="187">
        <f t="shared" si="0"/>
        <v>386.9387755102041</v>
      </c>
      <c r="H28" s="188">
        <f t="shared" si="3"/>
        <v>0.80612244897959184</v>
      </c>
      <c r="I28" s="187">
        <f t="shared" si="1"/>
        <v>96.734693877551024</v>
      </c>
      <c r="J28" s="189">
        <f t="shared" si="2"/>
        <v>483.67346938775512</v>
      </c>
      <c r="K28" s="279">
        <f t="shared" si="4"/>
        <v>4.0306122448979593</v>
      </c>
      <c r="M28" s="255"/>
      <c r="N28" s="255"/>
      <c r="P28" s="289"/>
      <c r="Q28" s="289"/>
      <c r="S28" s="302"/>
    </row>
    <row r="29" spans="1:19" ht="25.5">
      <c r="A29" s="182">
        <f t="shared" si="5"/>
        <v>17</v>
      </c>
      <c r="B29" s="308" t="s">
        <v>309</v>
      </c>
      <c r="C29" s="283" t="s">
        <v>304</v>
      </c>
      <c r="D29" s="185">
        <v>1</v>
      </c>
      <c r="E29" s="185">
        <v>240</v>
      </c>
      <c r="F29" s="361">
        <v>5.7142857142857135</v>
      </c>
      <c r="G29" s="187">
        <f t="shared" si="0"/>
        <v>1371.4285714285713</v>
      </c>
      <c r="H29" s="188">
        <f t="shared" si="3"/>
        <v>1.4285714285714284</v>
      </c>
      <c r="I29" s="187">
        <f t="shared" si="1"/>
        <v>342.85714285714283</v>
      </c>
      <c r="J29" s="189">
        <f t="shared" si="2"/>
        <v>1714.2857142857142</v>
      </c>
      <c r="K29" s="279">
        <f t="shared" si="4"/>
        <v>7.1428571428571423</v>
      </c>
      <c r="M29" s="255"/>
      <c r="N29" s="255"/>
      <c r="P29" s="289"/>
      <c r="Q29" s="289"/>
      <c r="S29" s="302"/>
    </row>
    <row r="30" spans="1:19" ht="25.5">
      <c r="A30" s="182">
        <f t="shared" si="5"/>
        <v>18</v>
      </c>
      <c r="B30" s="308" t="s">
        <v>310</v>
      </c>
      <c r="C30" s="283" t="s">
        <v>304</v>
      </c>
      <c r="D30" s="185">
        <v>1</v>
      </c>
      <c r="E30" s="185">
        <v>170</v>
      </c>
      <c r="F30" s="361">
        <v>8.5714285714285712</v>
      </c>
      <c r="G30" s="187">
        <f t="shared" si="0"/>
        <v>1457.1428571428571</v>
      </c>
      <c r="H30" s="188">
        <f t="shared" si="3"/>
        <v>2.1428571428571428</v>
      </c>
      <c r="I30" s="187">
        <f t="shared" si="1"/>
        <v>364.28571428571428</v>
      </c>
      <c r="J30" s="189">
        <f t="shared" si="2"/>
        <v>1821.4285714285713</v>
      </c>
      <c r="K30" s="279">
        <f t="shared" si="4"/>
        <v>10.714285714285714</v>
      </c>
      <c r="M30" s="255"/>
      <c r="N30" s="255"/>
      <c r="P30" s="289"/>
      <c r="Q30" s="289"/>
      <c r="S30" s="302"/>
    </row>
    <row r="31" spans="1:19" ht="25.5">
      <c r="A31" s="182">
        <f t="shared" si="5"/>
        <v>19</v>
      </c>
      <c r="B31" s="308" t="s">
        <v>311</v>
      </c>
      <c r="C31" s="283" t="s">
        <v>304</v>
      </c>
      <c r="D31" s="185">
        <v>1</v>
      </c>
      <c r="E31" s="185">
        <v>100</v>
      </c>
      <c r="F31" s="361">
        <v>11.836734693877551</v>
      </c>
      <c r="G31" s="187">
        <f t="shared" si="0"/>
        <v>1183.6734693877552</v>
      </c>
      <c r="H31" s="188">
        <f t="shared" si="3"/>
        <v>2.9591836734693877</v>
      </c>
      <c r="I31" s="187">
        <f t="shared" si="1"/>
        <v>295.91836734693879</v>
      </c>
      <c r="J31" s="189">
        <f t="shared" si="2"/>
        <v>1479.591836734694</v>
      </c>
      <c r="K31" s="279">
        <f t="shared" si="4"/>
        <v>14.795918367346939</v>
      </c>
      <c r="M31" s="255"/>
      <c r="N31" s="255"/>
      <c r="P31" s="289"/>
      <c r="Q31" s="289"/>
      <c r="S31" s="302"/>
    </row>
    <row r="32" spans="1:19" ht="25.5">
      <c r="A32" s="182">
        <f t="shared" si="5"/>
        <v>20</v>
      </c>
      <c r="B32" s="308" t="s">
        <v>312</v>
      </c>
      <c r="C32" s="283" t="s">
        <v>304</v>
      </c>
      <c r="D32" s="185">
        <v>1</v>
      </c>
      <c r="E32" s="185">
        <v>10</v>
      </c>
      <c r="F32" s="361">
        <v>19.183673469387752</v>
      </c>
      <c r="G32" s="187">
        <f t="shared" si="0"/>
        <v>191.83673469387753</v>
      </c>
      <c r="H32" s="188">
        <f t="shared" si="3"/>
        <v>4.7959183673469381</v>
      </c>
      <c r="I32" s="187">
        <f t="shared" si="1"/>
        <v>47.959183673469383</v>
      </c>
      <c r="J32" s="189">
        <f t="shared" si="2"/>
        <v>239.79591836734693</v>
      </c>
      <c r="K32" s="279">
        <f t="shared" si="4"/>
        <v>23.979591836734691</v>
      </c>
      <c r="M32" s="255"/>
      <c r="N32" s="255"/>
      <c r="P32" s="289"/>
      <c r="Q32" s="289"/>
      <c r="S32" s="302"/>
    </row>
    <row r="33" spans="1:19" ht="15.75">
      <c r="A33" s="182">
        <f t="shared" si="5"/>
        <v>21</v>
      </c>
      <c r="B33" s="308" t="s">
        <v>313</v>
      </c>
      <c r="C33" s="283" t="s">
        <v>304</v>
      </c>
      <c r="D33" s="185">
        <v>1</v>
      </c>
      <c r="E33" s="185">
        <v>60</v>
      </c>
      <c r="F33" s="361">
        <v>19.183673469387752</v>
      </c>
      <c r="G33" s="187">
        <f t="shared" si="0"/>
        <v>1151.0204081632651</v>
      </c>
      <c r="H33" s="188">
        <f t="shared" si="3"/>
        <v>4.7959183673469381</v>
      </c>
      <c r="I33" s="187">
        <f t="shared" si="1"/>
        <v>287.75510204081627</v>
      </c>
      <c r="J33" s="189">
        <f t="shared" si="2"/>
        <v>1438.7755102040815</v>
      </c>
      <c r="K33" s="279">
        <f t="shared" si="4"/>
        <v>23.979591836734691</v>
      </c>
      <c r="M33" s="255"/>
      <c r="N33" s="255"/>
      <c r="P33" s="289"/>
      <c r="Q33" s="289"/>
      <c r="S33" s="302"/>
    </row>
    <row r="34" spans="1:19" ht="15.75">
      <c r="A34" s="182">
        <f t="shared" si="5"/>
        <v>22</v>
      </c>
      <c r="B34" s="308" t="s">
        <v>314</v>
      </c>
      <c r="C34" s="281" t="s">
        <v>22</v>
      </c>
      <c r="D34" s="185">
        <v>1</v>
      </c>
      <c r="E34" s="185">
        <v>5</v>
      </c>
      <c r="F34" s="361">
        <v>0.47755102040816322</v>
      </c>
      <c r="G34" s="187">
        <f t="shared" si="0"/>
        <v>2.3877551020408161</v>
      </c>
      <c r="H34" s="188">
        <f t="shared" si="3"/>
        <v>0.1193877551020408</v>
      </c>
      <c r="I34" s="187">
        <f t="shared" si="1"/>
        <v>0.59693877551020402</v>
      </c>
      <c r="J34" s="189">
        <f t="shared" si="2"/>
        <v>2.9846938775510203</v>
      </c>
      <c r="K34" s="279">
        <f t="shared" si="4"/>
        <v>0.59693877551020402</v>
      </c>
      <c r="M34" s="255"/>
      <c r="N34" s="255"/>
      <c r="P34" s="289"/>
      <c r="Q34" s="289"/>
      <c r="S34" s="302"/>
    </row>
    <row r="35" spans="1:19" ht="15.75">
      <c r="A35" s="182">
        <f t="shared" si="5"/>
        <v>23</v>
      </c>
      <c r="B35" s="308" t="s">
        <v>315</v>
      </c>
      <c r="C35" s="281" t="s">
        <v>22</v>
      </c>
      <c r="D35" s="185">
        <v>1</v>
      </c>
      <c r="E35" s="185">
        <v>13</v>
      </c>
      <c r="F35" s="361">
        <v>0.48979591836734687</v>
      </c>
      <c r="G35" s="187">
        <f t="shared" si="0"/>
        <v>6.3673469387755093</v>
      </c>
      <c r="H35" s="188">
        <f t="shared" si="3"/>
        <v>0.12244897959183672</v>
      </c>
      <c r="I35" s="187">
        <f t="shared" si="1"/>
        <v>1.5918367346938773</v>
      </c>
      <c r="J35" s="189">
        <f t="shared" si="2"/>
        <v>7.9591836734693864</v>
      </c>
      <c r="K35" s="279">
        <f t="shared" si="4"/>
        <v>0.61224489795918358</v>
      </c>
      <c r="M35" s="255"/>
      <c r="N35" s="255"/>
      <c r="P35" s="289"/>
      <c r="Q35" s="289"/>
      <c r="S35" s="302"/>
    </row>
    <row r="36" spans="1:19" ht="15.75">
      <c r="A36" s="182">
        <f t="shared" si="5"/>
        <v>24</v>
      </c>
      <c r="B36" s="308" t="s">
        <v>316</v>
      </c>
      <c r="C36" s="281" t="s">
        <v>22</v>
      </c>
      <c r="D36" s="185">
        <v>1</v>
      </c>
      <c r="E36" s="185">
        <v>44</v>
      </c>
      <c r="F36" s="361">
        <v>0.70204081632653059</v>
      </c>
      <c r="G36" s="187">
        <f t="shared" si="0"/>
        <v>30.889795918367348</v>
      </c>
      <c r="H36" s="188">
        <f t="shared" si="3"/>
        <v>0.17551020408163265</v>
      </c>
      <c r="I36" s="187">
        <f t="shared" si="1"/>
        <v>7.722448979591837</v>
      </c>
      <c r="J36" s="189">
        <f t="shared" si="2"/>
        <v>38.612244897959187</v>
      </c>
      <c r="K36" s="279">
        <f t="shared" si="4"/>
        <v>0.87755102040816335</v>
      </c>
      <c r="M36" s="255"/>
      <c r="N36" s="255"/>
      <c r="P36" s="289"/>
      <c r="Q36" s="289"/>
      <c r="S36" s="302"/>
    </row>
    <row r="37" spans="1:19" ht="15.75">
      <c r="A37" s="182">
        <f t="shared" si="5"/>
        <v>25</v>
      </c>
      <c r="B37" s="308" t="s">
        <v>317</v>
      </c>
      <c r="C37" s="281" t="s">
        <v>22</v>
      </c>
      <c r="D37" s="185">
        <v>1</v>
      </c>
      <c r="E37" s="185">
        <v>25</v>
      </c>
      <c r="F37" s="361">
        <v>0.81632653061224481</v>
      </c>
      <c r="G37" s="187">
        <f t="shared" si="0"/>
        <v>20.408163265306118</v>
      </c>
      <c r="H37" s="188">
        <f t="shared" si="3"/>
        <v>0.2040816326530612</v>
      </c>
      <c r="I37" s="187">
        <f t="shared" si="1"/>
        <v>5.1020408163265296</v>
      </c>
      <c r="J37" s="189">
        <f t="shared" si="2"/>
        <v>25.510204081632647</v>
      </c>
      <c r="K37" s="279">
        <f t="shared" si="4"/>
        <v>1.0204081632653059</v>
      </c>
      <c r="M37" s="255"/>
      <c r="N37" s="255"/>
      <c r="P37" s="289"/>
      <c r="Q37" s="289"/>
      <c r="S37" s="302"/>
    </row>
    <row r="38" spans="1:19" ht="15.75">
      <c r="A38" s="182">
        <f t="shared" si="5"/>
        <v>26</v>
      </c>
      <c r="B38" s="308" t="s">
        <v>318</v>
      </c>
      <c r="C38" s="281" t="s">
        <v>22</v>
      </c>
      <c r="D38" s="185">
        <v>1</v>
      </c>
      <c r="E38" s="185">
        <v>20</v>
      </c>
      <c r="F38" s="361">
        <v>0.92653061224489786</v>
      </c>
      <c r="G38" s="187">
        <f t="shared" si="0"/>
        <v>18.530612244897956</v>
      </c>
      <c r="H38" s="188">
        <f t="shared" si="3"/>
        <v>0.23163265306122446</v>
      </c>
      <c r="I38" s="187">
        <f t="shared" si="1"/>
        <v>4.6326530612244889</v>
      </c>
      <c r="J38" s="189">
        <f t="shared" si="2"/>
        <v>23.163265306122444</v>
      </c>
      <c r="K38" s="279">
        <f t="shared" si="4"/>
        <v>1.1581632653061222</v>
      </c>
      <c r="M38" s="255"/>
      <c r="N38" s="255"/>
      <c r="P38" s="289"/>
      <c r="Q38" s="289"/>
      <c r="S38" s="302"/>
    </row>
    <row r="39" spans="1:19" ht="15.75">
      <c r="A39" s="182">
        <f t="shared" si="5"/>
        <v>27</v>
      </c>
      <c r="B39" s="308" t="s">
        <v>319</v>
      </c>
      <c r="C39" s="281" t="s">
        <v>22</v>
      </c>
      <c r="D39" s="185">
        <v>1</v>
      </c>
      <c r="E39" s="185">
        <v>48</v>
      </c>
      <c r="F39" s="361">
        <v>1.1428571428571428</v>
      </c>
      <c r="G39" s="187">
        <f t="shared" si="0"/>
        <v>54.857142857142854</v>
      </c>
      <c r="H39" s="188">
        <f t="shared" si="3"/>
        <v>0.2857142857142857</v>
      </c>
      <c r="I39" s="187">
        <f t="shared" si="1"/>
        <v>13.714285714285714</v>
      </c>
      <c r="J39" s="189">
        <f t="shared" si="2"/>
        <v>68.571428571428569</v>
      </c>
      <c r="K39" s="279">
        <f t="shared" si="4"/>
        <v>1.4285714285714286</v>
      </c>
      <c r="M39" s="255"/>
      <c r="N39" s="255"/>
      <c r="P39" s="289"/>
      <c r="Q39" s="289"/>
      <c r="S39" s="302"/>
    </row>
    <row r="40" spans="1:19" ht="15.75">
      <c r="A40" s="182">
        <f t="shared" si="5"/>
        <v>28</v>
      </c>
      <c r="B40" s="308" t="s">
        <v>320</v>
      </c>
      <c r="C40" s="281" t="s">
        <v>22</v>
      </c>
      <c r="D40" s="185">
        <v>1</v>
      </c>
      <c r="E40" s="185">
        <v>40</v>
      </c>
      <c r="F40" s="361">
        <v>1.3061224489795917</v>
      </c>
      <c r="G40" s="187">
        <f t="shared" si="0"/>
        <v>52.244897959183668</v>
      </c>
      <c r="H40" s="188">
        <f t="shared" si="3"/>
        <v>0.32653061224489793</v>
      </c>
      <c r="I40" s="187">
        <f t="shared" si="1"/>
        <v>13.061224489795917</v>
      </c>
      <c r="J40" s="189">
        <f t="shared" si="2"/>
        <v>65.306122448979579</v>
      </c>
      <c r="K40" s="279">
        <f t="shared" si="4"/>
        <v>1.6326530612244894</v>
      </c>
      <c r="M40" s="255"/>
      <c r="N40" s="255"/>
      <c r="P40" s="289"/>
      <c r="Q40" s="289"/>
      <c r="S40" s="302"/>
    </row>
    <row r="41" spans="1:19" ht="15.75">
      <c r="A41" s="182">
        <f t="shared" si="5"/>
        <v>29</v>
      </c>
      <c r="B41" s="308" t="s">
        <v>321</v>
      </c>
      <c r="C41" s="281" t="s">
        <v>22</v>
      </c>
      <c r="D41" s="185">
        <v>1</v>
      </c>
      <c r="E41" s="185">
        <v>28</v>
      </c>
      <c r="F41" s="361">
        <v>1.6816326530612244</v>
      </c>
      <c r="G41" s="187">
        <f t="shared" si="0"/>
        <v>47.085714285714282</v>
      </c>
      <c r="H41" s="188">
        <f t="shared" si="3"/>
        <v>0.42040816326530611</v>
      </c>
      <c r="I41" s="187">
        <f t="shared" si="1"/>
        <v>11.77142857142857</v>
      </c>
      <c r="J41" s="189">
        <f t="shared" si="2"/>
        <v>58.857142857142854</v>
      </c>
      <c r="K41" s="279">
        <f t="shared" si="4"/>
        <v>2.1020408163265305</v>
      </c>
      <c r="M41" s="255"/>
      <c r="N41" s="255"/>
      <c r="P41" s="289"/>
      <c r="Q41" s="289"/>
      <c r="S41" s="302"/>
    </row>
    <row r="42" spans="1:19" ht="15.75">
      <c r="A42" s="182">
        <f t="shared" si="5"/>
        <v>30</v>
      </c>
      <c r="B42" s="308" t="s">
        <v>322</v>
      </c>
      <c r="C42" s="281" t="s">
        <v>22</v>
      </c>
      <c r="D42" s="185">
        <v>1</v>
      </c>
      <c r="E42" s="185">
        <v>4</v>
      </c>
      <c r="F42" s="361">
        <v>2.4489795918367343</v>
      </c>
      <c r="G42" s="187">
        <f t="shared" si="0"/>
        <v>9.7959183673469372</v>
      </c>
      <c r="H42" s="188">
        <f t="shared" si="3"/>
        <v>0.61224489795918358</v>
      </c>
      <c r="I42" s="187">
        <f t="shared" si="1"/>
        <v>2.4489795918367343</v>
      </c>
      <c r="J42" s="189">
        <f t="shared" si="2"/>
        <v>12.244897959183671</v>
      </c>
      <c r="K42" s="279">
        <f t="shared" si="4"/>
        <v>3.0612244897959178</v>
      </c>
      <c r="M42" s="255"/>
      <c r="N42" s="255"/>
      <c r="P42" s="289"/>
      <c r="Q42" s="289"/>
      <c r="S42" s="302"/>
    </row>
    <row r="43" spans="1:19" ht="15.75">
      <c r="A43" s="182">
        <f t="shared" si="5"/>
        <v>31</v>
      </c>
      <c r="B43" s="308" t="s">
        <v>323</v>
      </c>
      <c r="C43" s="281" t="s">
        <v>22</v>
      </c>
      <c r="D43" s="185">
        <v>1</v>
      </c>
      <c r="E43" s="185">
        <v>30</v>
      </c>
      <c r="F43" s="361">
        <v>5.7673469387755105</v>
      </c>
      <c r="G43" s="187">
        <f t="shared" si="0"/>
        <v>173.0204081632653</v>
      </c>
      <c r="H43" s="188">
        <f t="shared" si="3"/>
        <v>1.4418367346938776</v>
      </c>
      <c r="I43" s="187">
        <f t="shared" si="1"/>
        <v>43.255102040816325</v>
      </c>
      <c r="J43" s="189">
        <f t="shared" si="2"/>
        <v>216.27551020408163</v>
      </c>
      <c r="K43" s="279">
        <f t="shared" si="4"/>
        <v>7.2091836734693873</v>
      </c>
      <c r="M43" s="255"/>
      <c r="N43" s="255"/>
      <c r="P43" s="289"/>
      <c r="Q43" s="289"/>
      <c r="S43" s="302"/>
    </row>
    <row r="44" spans="1:19" ht="15.75">
      <c r="A44" s="182">
        <f t="shared" si="5"/>
        <v>32</v>
      </c>
      <c r="B44" s="308" t="s">
        <v>324</v>
      </c>
      <c r="C44" s="281" t="s">
        <v>304</v>
      </c>
      <c r="D44" s="185">
        <v>1</v>
      </c>
      <c r="E44" s="185">
        <v>600</v>
      </c>
      <c r="F44" s="361">
        <v>1.7755102040816324</v>
      </c>
      <c r="G44" s="187">
        <f t="shared" si="0"/>
        <v>1065.3061224489795</v>
      </c>
      <c r="H44" s="188">
        <f t="shared" si="3"/>
        <v>0.4438775510204081</v>
      </c>
      <c r="I44" s="187">
        <f t="shared" si="1"/>
        <v>266.32653061224488</v>
      </c>
      <c r="J44" s="189">
        <f t="shared" si="2"/>
        <v>1331.6326530612243</v>
      </c>
      <c r="K44" s="279">
        <f t="shared" si="4"/>
        <v>2.2193877551020407</v>
      </c>
      <c r="M44" s="255"/>
      <c r="N44" s="255"/>
      <c r="P44" s="289"/>
      <c r="Q44" s="289"/>
      <c r="S44" s="302"/>
    </row>
    <row r="45" spans="1:19" ht="15.75">
      <c r="A45" s="182">
        <f t="shared" si="5"/>
        <v>33</v>
      </c>
      <c r="B45" s="308" t="s">
        <v>325</v>
      </c>
      <c r="C45" s="281" t="s">
        <v>304</v>
      </c>
      <c r="D45" s="185">
        <v>1</v>
      </c>
      <c r="E45" s="185">
        <v>280</v>
      </c>
      <c r="F45" s="361">
        <v>2.3673469387755102</v>
      </c>
      <c r="G45" s="187">
        <f t="shared" si="0"/>
        <v>662.85714285714289</v>
      </c>
      <c r="H45" s="188">
        <f t="shared" si="3"/>
        <v>0.59183673469387754</v>
      </c>
      <c r="I45" s="187">
        <f t="shared" si="1"/>
        <v>165.71428571428572</v>
      </c>
      <c r="J45" s="189">
        <f t="shared" si="2"/>
        <v>828.57142857142867</v>
      </c>
      <c r="K45" s="279">
        <f t="shared" si="4"/>
        <v>2.9591836734693882</v>
      </c>
      <c r="M45" s="255"/>
      <c r="N45" s="255"/>
      <c r="P45" s="289"/>
      <c r="Q45" s="289"/>
      <c r="S45" s="302"/>
    </row>
    <row r="46" spans="1:19" ht="15.75">
      <c r="A46" s="182">
        <f t="shared" si="5"/>
        <v>34</v>
      </c>
      <c r="B46" s="308" t="s">
        <v>326</v>
      </c>
      <c r="C46" s="281" t="s">
        <v>304</v>
      </c>
      <c r="D46" s="185">
        <v>1</v>
      </c>
      <c r="E46" s="185">
        <v>4</v>
      </c>
      <c r="F46" s="361">
        <v>3.2653061224489792</v>
      </c>
      <c r="G46" s="187">
        <f t="shared" si="0"/>
        <v>13.061224489795917</v>
      </c>
      <c r="H46" s="188">
        <f t="shared" si="3"/>
        <v>0.81632653061224481</v>
      </c>
      <c r="I46" s="187">
        <f t="shared" si="1"/>
        <v>3.2653061224489792</v>
      </c>
      <c r="J46" s="189">
        <f t="shared" si="2"/>
        <v>16.326530612244895</v>
      </c>
      <c r="K46" s="279">
        <f t="shared" si="4"/>
        <v>4.0816326530612237</v>
      </c>
      <c r="M46" s="255"/>
      <c r="N46" s="255"/>
      <c r="P46" s="289"/>
      <c r="Q46" s="289"/>
      <c r="S46" s="302"/>
    </row>
    <row r="47" spans="1:19" ht="15.75">
      <c r="A47" s="182">
        <f t="shared" si="5"/>
        <v>35</v>
      </c>
      <c r="B47" s="308" t="s">
        <v>327</v>
      </c>
      <c r="C47" s="283" t="s">
        <v>304</v>
      </c>
      <c r="D47" s="185">
        <v>1</v>
      </c>
      <c r="E47" s="185">
        <v>60</v>
      </c>
      <c r="F47" s="361">
        <v>1.0204081632653061</v>
      </c>
      <c r="G47" s="187">
        <f t="shared" si="0"/>
        <v>61.224489795918366</v>
      </c>
      <c r="H47" s="188">
        <f t="shared" si="3"/>
        <v>0.25510204081632654</v>
      </c>
      <c r="I47" s="187">
        <f t="shared" si="1"/>
        <v>15.306122448979592</v>
      </c>
      <c r="J47" s="189">
        <f t="shared" si="2"/>
        <v>76.530612244897952</v>
      </c>
      <c r="K47" s="279">
        <f t="shared" si="4"/>
        <v>1.2755102040816326</v>
      </c>
      <c r="M47" s="255"/>
      <c r="N47" s="255"/>
      <c r="P47" s="289"/>
      <c r="Q47" s="289"/>
      <c r="S47" s="302"/>
    </row>
    <row r="48" spans="1:19" ht="15.75">
      <c r="A48" s="182">
        <f t="shared" si="5"/>
        <v>36</v>
      </c>
      <c r="B48" s="308" t="s">
        <v>328</v>
      </c>
      <c r="C48" s="283" t="s">
        <v>304</v>
      </c>
      <c r="D48" s="185">
        <v>1</v>
      </c>
      <c r="E48" s="185">
        <v>145</v>
      </c>
      <c r="F48" s="361">
        <v>2.4489795918367343</v>
      </c>
      <c r="G48" s="187">
        <f t="shared" si="0"/>
        <v>355.10204081632645</v>
      </c>
      <c r="H48" s="188">
        <f t="shared" si="3"/>
        <v>0.61224489795918358</v>
      </c>
      <c r="I48" s="187">
        <f t="shared" si="1"/>
        <v>88.775510204081613</v>
      </c>
      <c r="J48" s="189">
        <f t="shared" si="2"/>
        <v>443.87755102040808</v>
      </c>
      <c r="K48" s="279">
        <f t="shared" si="4"/>
        <v>3.0612244897959178</v>
      </c>
      <c r="M48" s="255"/>
      <c r="N48" s="255"/>
      <c r="P48" s="289"/>
      <c r="Q48" s="289"/>
      <c r="S48" s="302"/>
    </row>
    <row r="49" spans="1:19" s="303" customFormat="1" ht="25.5">
      <c r="A49" s="182">
        <f t="shared" si="5"/>
        <v>37</v>
      </c>
      <c r="B49" s="311" t="s">
        <v>329</v>
      </c>
      <c r="C49" s="312" t="s">
        <v>20</v>
      </c>
      <c r="D49" s="191">
        <v>1</v>
      </c>
      <c r="E49" s="191">
        <v>2</v>
      </c>
      <c r="F49" s="361">
        <v>182.85714285714283</v>
      </c>
      <c r="G49" s="313">
        <f t="shared" si="0"/>
        <v>365.71428571428567</v>
      </c>
      <c r="H49" s="188">
        <f t="shared" si="3"/>
        <v>45.714285714285708</v>
      </c>
      <c r="I49" s="313">
        <f t="shared" si="1"/>
        <v>91.428571428571416</v>
      </c>
      <c r="J49" s="314">
        <f t="shared" si="2"/>
        <v>457.14285714285711</v>
      </c>
      <c r="K49" s="315">
        <f t="shared" si="4"/>
        <v>228.57142857142856</v>
      </c>
      <c r="L49" s="259"/>
      <c r="M49" s="288"/>
      <c r="N49" s="288"/>
      <c r="O49" s="259"/>
      <c r="P49" s="290"/>
      <c r="Q49" s="290"/>
      <c r="S49" s="304"/>
    </row>
    <row r="50" spans="1:19" ht="25.5">
      <c r="A50" s="182">
        <f t="shared" si="5"/>
        <v>38</v>
      </c>
      <c r="B50" s="309" t="s">
        <v>330</v>
      </c>
      <c r="C50" s="278" t="s">
        <v>20</v>
      </c>
      <c r="D50" s="185">
        <v>1</v>
      </c>
      <c r="E50" s="185">
        <v>2</v>
      </c>
      <c r="F50" s="361">
        <v>601.22448979591832</v>
      </c>
      <c r="G50" s="187">
        <f t="shared" si="0"/>
        <v>1202.4489795918366</v>
      </c>
      <c r="H50" s="188">
        <f t="shared" si="3"/>
        <v>150.30612244897958</v>
      </c>
      <c r="I50" s="187">
        <f t="shared" si="1"/>
        <v>300.61224489795916</v>
      </c>
      <c r="J50" s="189">
        <f t="shared" si="2"/>
        <v>1503.0612244897957</v>
      </c>
      <c r="K50" s="279">
        <f t="shared" si="4"/>
        <v>751.53061224489784</v>
      </c>
      <c r="M50" s="255"/>
      <c r="N50" s="255"/>
      <c r="P50" s="289"/>
      <c r="Q50" s="289"/>
      <c r="S50" s="302"/>
    </row>
    <row r="51" spans="1:19" ht="15.75">
      <c r="A51" s="182">
        <f t="shared" si="5"/>
        <v>39</v>
      </c>
      <c r="B51" s="309" t="s">
        <v>331</v>
      </c>
      <c r="C51" s="278" t="s">
        <v>20</v>
      </c>
      <c r="D51" s="185">
        <v>1</v>
      </c>
      <c r="E51" s="185">
        <v>2</v>
      </c>
      <c r="F51" s="361">
        <v>452.65306122448976</v>
      </c>
      <c r="G51" s="187">
        <f t="shared" si="0"/>
        <v>905.30612244897952</v>
      </c>
      <c r="H51" s="188">
        <f t="shared" si="3"/>
        <v>113.16326530612244</v>
      </c>
      <c r="I51" s="187">
        <f t="shared" si="1"/>
        <v>226.32653061224488</v>
      </c>
      <c r="J51" s="189">
        <f t="shared" si="2"/>
        <v>1131.6326530612243</v>
      </c>
      <c r="K51" s="279">
        <f t="shared" si="4"/>
        <v>565.81632653061217</v>
      </c>
      <c r="M51" s="255"/>
      <c r="N51" s="255"/>
      <c r="P51" s="289"/>
      <c r="Q51" s="289"/>
      <c r="S51" s="302"/>
    </row>
    <row r="52" spans="1:19" ht="15.75">
      <c r="A52" s="182">
        <f t="shared" si="5"/>
        <v>40</v>
      </c>
      <c r="B52" s="309" t="s">
        <v>332</v>
      </c>
      <c r="C52" s="278" t="s">
        <v>20</v>
      </c>
      <c r="D52" s="185">
        <v>1</v>
      </c>
      <c r="E52" s="185">
        <v>2</v>
      </c>
      <c r="F52" s="361">
        <v>182.85714285714283</v>
      </c>
      <c r="G52" s="187">
        <f t="shared" si="0"/>
        <v>365.71428571428567</v>
      </c>
      <c r="H52" s="188">
        <f t="shared" si="3"/>
        <v>45.714285714285708</v>
      </c>
      <c r="I52" s="187">
        <f t="shared" si="1"/>
        <v>91.428571428571416</v>
      </c>
      <c r="J52" s="189">
        <f t="shared" si="2"/>
        <v>457.14285714285711</v>
      </c>
      <c r="K52" s="279">
        <f t="shared" si="4"/>
        <v>228.57142857142856</v>
      </c>
      <c r="M52" s="255"/>
      <c r="N52" s="255"/>
      <c r="P52" s="289"/>
      <c r="Q52" s="289"/>
      <c r="S52" s="302"/>
    </row>
    <row r="53" spans="1:19" s="305" customFormat="1" ht="25.5">
      <c r="A53" s="316">
        <f t="shared" si="5"/>
        <v>41</v>
      </c>
      <c r="B53" s="309" t="s">
        <v>333</v>
      </c>
      <c r="C53" s="278" t="s">
        <v>20</v>
      </c>
      <c r="D53" s="185">
        <v>1</v>
      </c>
      <c r="E53" s="185">
        <v>2</v>
      </c>
      <c r="F53" s="361">
        <v>74.693877551020407</v>
      </c>
      <c r="G53" s="187">
        <f t="shared" si="0"/>
        <v>149.38775510204081</v>
      </c>
      <c r="H53" s="188">
        <f t="shared" si="3"/>
        <v>18.673469387755102</v>
      </c>
      <c r="I53" s="187">
        <f t="shared" si="1"/>
        <v>37.346938775510203</v>
      </c>
      <c r="J53" s="189">
        <f t="shared" si="2"/>
        <v>186.73469387755102</v>
      </c>
      <c r="K53" s="279">
        <f t="shared" si="4"/>
        <v>93.367346938775512</v>
      </c>
      <c r="L53" s="259"/>
      <c r="M53" s="255"/>
      <c r="N53" s="255"/>
      <c r="O53" s="259"/>
      <c r="P53" s="289"/>
      <c r="Q53" s="289"/>
      <c r="S53" s="306"/>
    </row>
    <row r="54" spans="1:19" ht="15.75">
      <c r="A54" s="182">
        <f t="shared" si="5"/>
        <v>42</v>
      </c>
      <c r="B54" s="309" t="s">
        <v>334</v>
      </c>
      <c r="C54" s="278" t="s">
        <v>20</v>
      </c>
      <c r="D54" s="185">
        <v>1</v>
      </c>
      <c r="E54" s="185">
        <v>264</v>
      </c>
      <c r="F54" s="361">
        <v>4.0816326530612246</v>
      </c>
      <c r="G54" s="187">
        <f t="shared" si="0"/>
        <v>1077.5510204081634</v>
      </c>
      <c r="H54" s="188">
        <f t="shared" si="3"/>
        <v>1.0204081632653061</v>
      </c>
      <c r="I54" s="187">
        <f t="shared" si="1"/>
        <v>269.38775510204084</v>
      </c>
      <c r="J54" s="189">
        <f t="shared" si="2"/>
        <v>1346.9387755102043</v>
      </c>
      <c r="K54" s="279">
        <f t="shared" si="4"/>
        <v>5.1020408163265314</v>
      </c>
      <c r="M54" s="255"/>
      <c r="N54" s="255"/>
      <c r="P54" s="289"/>
      <c r="Q54" s="289"/>
      <c r="S54" s="302"/>
    </row>
    <row r="55" spans="1:19" ht="15.75">
      <c r="A55" s="182">
        <f t="shared" si="5"/>
        <v>43</v>
      </c>
      <c r="B55" s="308" t="s">
        <v>335</v>
      </c>
      <c r="C55" s="278" t="s">
        <v>20</v>
      </c>
      <c r="D55" s="185">
        <v>1</v>
      </c>
      <c r="E55" s="185">
        <v>1</v>
      </c>
      <c r="F55" s="361">
        <v>81.632653061224488</v>
      </c>
      <c r="G55" s="187">
        <f t="shared" si="0"/>
        <v>81.632653061224488</v>
      </c>
      <c r="H55" s="188">
        <f t="shared" si="3"/>
        <v>20.408163265306122</v>
      </c>
      <c r="I55" s="187">
        <f t="shared" si="1"/>
        <v>20.408163265306122</v>
      </c>
      <c r="J55" s="189">
        <f t="shared" si="2"/>
        <v>102.0408163265306</v>
      </c>
      <c r="K55" s="279">
        <f t="shared" si="4"/>
        <v>102.0408163265306</v>
      </c>
      <c r="M55" s="255"/>
      <c r="N55" s="255"/>
      <c r="P55" s="289"/>
      <c r="Q55" s="289"/>
      <c r="S55" s="302"/>
    </row>
    <row r="56" spans="1:19" ht="15.75">
      <c r="A56" s="182">
        <f t="shared" si="5"/>
        <v>44</v>
      </c>
      <c r="B56" s="317" t="s">
        <v>336</v>
      </c>
      <c r="C56" s="278" t="s">
        <v>20</v>
      </c>
      <c r="D56" s="185">
        <v>1</v>
      </c>
      <c r="E56" s="185">
        <v>1</v>
      </c>
      <c r="F56" s="361">
        <v>102.0408163265306</v>
      </c>
      <c r="G56" s="187">
        <f t="shared" si="0"/>
        <v>102.0408163265306</v>
      </c>
      <c r="H56" s="188">
        <f t="shared" si="3"/>
        <v>25.510204081632651</v>
      </c>
      <c r="I56" s="187">
        <f t="shared" si="1"/>
        <v>25.510204081632651</v>
      </c>
      <c r="J56" s="189">
        <f t="shared" si="2"/>
        <v>127.55102040816325</v>
      </c>
      <c r="K56" s="279">
        <f t="shared" si="4"/>
        <v>127.55102040816325</v>
      </c>
      <c r="M56" s="255"/>
      <c r="N56" s="255"/>
      <c r="P56" s="289"/>
      <c r="Q56" s="289"/>
      <c r="S56" s="302"/>
    </row>
    <row r="57" spans="1:19" ht="15.75">
      <c r="A57" s="182">
        <f t="shared" si="5"/>
        <v>45</v>
      </c>
      <c r="B57" s="311" t="s">
        <v>337</v>
      </c>
      <c r="C57" s="278" t="s">
        <v>20</v>
      </c>
      <c r="D57" s="185">
        <v>1</v>
      </c>
      <c r="E57" s="185">
        <v>5</v>
      </c>
      <c r="F57" s="361">
        <v>122.44897959183673</v>
      </c>
      <c r="G57" s="187">
        <f t="shared" si="0"/>
        <v>612.24489795918362</v>
      </c>
      <c r="H57" s="188">
        <f t="shared" si="3"/>
        <v>30.612244897959183</v>
      </c>
      <c r="I57" s="187">
        <f t="shared" si="1"/>
        <v>153.0612244897959</v>
      </c>
      <c r="J57" s="189">
        <f t="shared" si="2"/>
        <v>765.30612244897952</v>
      </c>
      <c r="K57" s="279">
        <f t="shared" si="4"/>
        <v>153.0612244897959</v>
      </c>
      <c r="M57" s="255"/>
      <c r="N57" s="255"/>
      <c r="P57" s="289"/>
      <c r="Q57" s="289"/>
      <c r="S57" s="302"/>
    </row>
    <row r="58" spans="1:19" ht="15.75">
      <c r="A58" s="182">
        <f t="shared" si="5"/>
        <v>46</v>
      </c>
      <c r="B58" s="309" t="s">
        <v>338</v>
      </c>
      <c r="C58" s="278" t="s">
        <v>20</v>
      </c>
      <c r="D58" s="185">
        <v>1</v>
      </c>
      <c r="E58" s="185">
        <v>2</v>
      </c>
      <c r="F58" s="361">
        <v>142.85714285714283</v>
      </c>
      <c r="G58" s="187">
        <f t="shared" si="0"/>
        <v>285.71428571428567</v>
      </c>
      <c r="H58" s="188">
        <f t="shared" si="3"/>
        <v>35.714285714285708</v>
      </c>
      <c r="I58" s="187">
        <f t="shared" si="1"/>
        <v>71.428571428571416</v>
      </c>
      <c r="J58" s="189">
        <f t="shared" si="2"/>
        <v>357.14285714285711</v>
      </c>
      <c r="K58" s="279">
        <f t="shared" si="4"/>
        <v>178.57142857142856</v>
      </c>
      <c r="M58" s="255"/>
      <c r="N58" s="255"/>
      <c r="P58" s="289"/>
      <c r="Q58" s="289"/>
      <c r="S58" s="302"/>
    </row>
    <row r="59" spans="1:19" ht="15.75">
      <c r="A59" s="182">
        <f t="shared" si="5"/>
        <v>47</v>
      </c>
      <c r="B59" s="309" t="s">
        <v>339</v>
      </c>
      <c r="C59" s="278" t="s">
        <v>20</v>
      </c>
      <c r="D59" s="185">
        <v>1</v>
      </c>
      <c r="E59" s="185">
        <v>5</v>
      </c>
      <c r="F59" s="361">
        <v>20.408163265306122</v>
      </c>
      <c r="G59" s="187">
        <f t="shared" si="0"/>
        <v>102.0408163265306</v>
      </c>
      <c r="H59" s="188">
        <f t="shared" si="3"/>
        <v>5.1020408163265305</v>
      </c>
      <c r="I59" s="187">
        <f t="shared" si="1"/>
        <v>25.510204081632651</v>
      </c>
      <c r="J59" s="189">
        <f t="shared" si="2"/>
        <v>127.55102040816325</v>
      </c>
      <c r="K59" s="279">
        <f t="shared" si="4"/>
        <v>25.510204081632651</v>
      </c>
      <c r="M59" s="255"/>
      <c r="N59" s="255"/>
      <c r="P59" s="289"/>
      <c r="Q59" s="289"/>
      <c r="S59" s="302"/>
    </row>
    <row r="60" spans="1:19" ht="15.75">
      <c r="A60" s="182">
        <f t="shared" si="5"/>
        <v>48</v>
      </c>
      <c r="B60" s="309" t="s">
        <v>340</v>
      </c>
      <c r="C60" s="278" t="s">
        <v>20</v>
      </c>
      <c r="D60" s="185">
        <v>1</v>
      </c>
      <c r="E60" s="185">
        <v>8</v>
      </c>
      <c r="F60" s="361">
        <v>20.408163265306122</v>
      </c>
      <c r="G60" s="187">
        <f t="shared" si="0"/>
        <v>163.26530612244898</v>
      </c>
      <c r="H60" s="188">
        <f t="shared" si="3"/>
        <v>5.1020408163265305</v>
      </c>
      <c r="I60" s="187">
        <f t="shared" si="1"/>
        <v>40.816326530612244</v>
      </c>
      <c r="J60" s="189">
        <f t="shared" si="2"/>
        <v>204.08163265306121</v>
      </c>
      <c r="K60" s="279">
        <f t="shared" si="4"/>
        <v>25.510204081632651</v>
      </c>
      <c r="M60" s="255"/>
      <c r="N60" s="255"/>
      <c r="P60" s="289"/>
      <c r="Q60" s="289"/>
      <c r="S60" s="302"/>
    </row>
    <row r="61" spans="1:19" ht="15.75">
      <c r="A61" s="182">
        <f t="shared" si="5"/>
        <v>49</v>
      </c>
      <c r="B61" s="309" t="s">
        <v>341</v>
      </c>
      <c r="C61" s="278" t="s">
        <v>20</v>
      </c>
      <c r="D61" s="185">
        <v>1</v>
      </c>
      <c r="E61" s="185">
        <v>6</v>
      </c>
      <c r="F61" s="361">
        <v>20.408163265306122</v>
      </c>
      <c r="G61" s="187">
        <f t="shared" si="0"/>
        <v>122.44897959183673</v>
      </c>
      <c r="H61" s="188">
        <f t="shared" si="3"/>
        <v>5.1020408163265305</v>
      </c>
      <c r="I61" s="187">
        <f t="shared" si="1"/>
        <v>30.612244897959183</v>
      </c>
      <c r="J61" s="189">
        <f t="shared" si="2"/>
        <v>153.0612244897959</v>
      </c>
      <c r="K61" s="279">
        <f t="shared" si="4"/>
        <v>25.510204081632651</v>
      </c>
      <c r="M61" s="255"/>
      <c r="N61" s="255"/>
      <c r="P61" s="289"/>
      <c r="Q61" s="289"/>
      <c r="S61" s="302"/>
    </row>
    <row r="62" spans="1:19" ht="15.75">
      <c r="A62" s="182">
        <f t="shared" si="5"/>
        <v>50</v>
      </c>
      <c r="B62" s="308" t="s">
        <v>342</v>
      </c>
      <c r="C62" s="278" t="s">
        <v>20</v>
      </c>
      <c r="D62" s="185">
        <v>1</v>
      </c>
      <c r="E62" s="185">
        <v>7</v>
      </c>
      <c r="F62" s="361">
        <v>20.408163265306122</v>
      </c>
      <c r="G62" s="187">
        <f t="shared" si="0"/>
        <v>142.85714285714286</v>
      </c>
      <c r="H62" s="188">
        <f t="shared" si="3"/>
        <v>5.1020408163265305</v>
      </c>
      <c r="I62" s="187">
        <f t="shared" si="1"/>
        <v>35.714285714285715</v>
      </c>
      <c r="J62" s="189">
        <f t="shared" si="2"/>
        <v>178.57142857142858</v>
      </c>
      <c r="K62" s="279">
        <f t="shared" si="4"/>
        <v>25.510204081632654</v>
      </c>
      <c r="M62" s="255"/>
      <c r="N62" s="255"/>
      <c r="P62" s="289"/>
      <c r="Q62" s="289"/>
      <c r="S62" s="302"/>
    </row>
    <row r="63" spans="1:19" ht="15.75">
      <c r="A63" s="182">
        <f t="shared" si="5"/>
        <v>51</v>
      </c>
      <c r="B63" s="309" t="s">
        <v>343</v>
      </c>
      <c r="C63" s="278" t="s">
        <v>20</v>
      </c>
      <c r="D63" s="185">
        <v>1</v>
      </c>
      <c r="E63" s="185">
        <v>2</v>
      </c>
      <c r="F63" s="361">
        <v>20.408163265306122</v>
      </c>
      <c r="G63" s="187">
        <f t="shared" si="0"/>
        <v>40.816326530612244</v>
      </c>
      <c r="H63" s="188">
        <f t="shared" si="3"/>
        <v>5.1020408163265305</v>
      </c>
      <c r="I63" s="187">
        <f t="shared" si="1"/>
        <v>10.204081632653061</v>
      </c>
      <c r="J63" s="189">
        <f t="shared" si="2"/>
        <v>51.020408163265301</v>
      </c>
      <c r="K63" s="279">
        <f t="shared" si="4"/>
        <v>25.510204081632651</v>
      </c>
      <c r="M63" s="255"/>
      <c r="N63" s="255"/>
      <c r="P63" s="289"/>
      <c r="Q63" s="289"/>
      <c r="S63" s="302"/>
    </row>
    <row r="64" spans="1:19" ht="15.75">
      <c r="A64" s="182">
        <f t="shared" si="5"/>
        <v>52</v>
      </c>
      <c r="B64" s="309" t="s">
        <v>344</v>
      </c>
      <c r="C64" s="278" t="s">
        <v>20</v>
      </c>
      <c r="D64" s="185">
        <v>1</v>
      </c>
      <c r="E64" s="185">
        <v>2</v>
      </c>
      <c r="F64" s="361">
        <v>20.408163265306122</v>
      </c>
      <c r="G64" s="187">
        <f t="shared" si="0"/>
        <v>40.816326530612244</v>
      </c>
      <c r="H64" s="188">
        <f t="shared" si="3"/>
        <v>5.1020408163265305</v>
      </c>
      <c r="I64" s="187">
        <f t="shared" si="1"/>
        <v>10.204081632653061</v>
      </c>
      <c r="J64" s="189">
        <f t="shared" si="2"/>
        <v>51.020408163265301</v>
      </c>
      <c r="K64" s="279">
        <f t="shared" si="4"/>
        <v>25.510204081632651</v>
      </c>
      <c r="M64" s="255"/>
      <c r="N64" s="255"/>
      <c r="P64" s="289"/>
      <c r="Q64" s="289"/>
      <c r="S64" s="302"/>
    </row>
    <row r="65" spans="1:19" ht="15.75">
      <c r="A65" s="182">
        <f t="shared" si="5"/>
        <v>53</v>
      </c>
      <c r="B65" s="308" t="s">
        <v>345</v>
      </c>
      <c r="C65" s="278" t="s">
        <v>20</v>
      </c>
      <c r="D65" s="185">
        <v>1</v>
      </c>
      <c r="E65" s="185">
        <v>3</v>
      </c>
      <c r="F65" s="361">
        <v>20.408163265306122</v>
      </c>
      <c r="G65" s="187">
        <f t="shared" si="0"/>
        <v>61.224489795918366</v>
      </c>
      <c r="H65" s="188">
        <f t="shared" si="3"/>
        <v>5.1020408163265305</v>
      </c>
      <c r="I65" s="187">
        <f t="shared" si="1"/>
        <v>15.306122448979592</v>
      </c>
      <c r="J65" s="189">
        <f t="shared" si="2"/>
        <v>76.530612244897952</v>
      </c>
      <c r="K65" s="279">
        <f t="shared" si="4"/>
        <v>25.510204081632651</v>
      </c>
      <c r="M65" s="255"/>
      <c r="N65" s="255"/>
      <c r="P65" s="289"/>
      <c r="Q65" s="289"/>
      <c r="S65" s="302"/>
    </row>
    <row r="66" spans="1:19" ht="15.75">
      <c r="A66" s="182">
        <f t="shared" si="5"/>
        <v>54</v>
      </c>
      <c r="B66" s="309" t="s">
        <v>346</v>
      </c>
      <c r="C66" s="278" t="s">
        <v>20</v>
      </c>
      <c r="D66" s="185">
        <v>1</v>
      </c>
      <c r="E66" s="185">
        <v>4</v>
      </c>
      <c r="F66" s="361">
        <v>20.408163265306122</v>
      </c>
      <c r="G66" s="187">
        <f t="shared" si="0"/>
        <v>81.632653061224488</v>
      </c>
      <c r="H66" s="188">
        <f t="shared" si="3"/>
        <v>5.1020408163265305</v>
      </c>
      <c r="I66" s="187">
        <f t="shared" si="1"/>
        <v>20.408163265306122</v>
      </c>
      <c r="J66" s="189">
        <f t="shared" si="2"/>
        <v>102.0408163265306</v>
      </c>
      <c r="K66" s="279">
        <f t="shared" si="4"/>
        <v>25.510204081632651</v>
      </c>
      <c r="M66" s="255"/>
      <c r="N66" s="255"/>
      <c r="P66" s="289"/>
      <c r="Q66" s="289"/>
      <c r="S66" s="302"/>
    </row>
    <row r="67" spans="1:19" ht="15.75">
      <c r="A67" s="182">
        <f t="shared" si="5"/>
        <v>55</v>
      </c>
      <c r="B67" s="309" t="s">
        <v>347</v>
      </c>
      <c r="C67" s="278" t="s">
        <v>20</v>
      </c>
      <c r="D67" s="185">
        <v>1</v>
      </c>
      <c r="E67" s="185">
        <v>4</v>
      </c>
      <c r="F67" s="361">
        <v>20.408163265306122</v>
      </c>
      <c r="G67" s="187">
        <f t="shared" si="0"/>
        <v>81.632653061224488</v>
      </c>
      <c r="H67" s="188">
        <f t="shared" si="3"/>
        <v>5.1020408163265305</v>
      </c>
      <c r="I67" s="187">
        <f t="shared" si="1"/>
        <v>20.408163265306122</v>
      </c>
      <c r="J67" s="189">
        <f t="shared" si="2"/>
        <v>102.0408163265306</v>
      </c>
      <c r="K67" s="279">
        <f t="shared" si="4"/>
        <v>25.510204081632651</v>
      </c>
      <c r="M67" s="255"/>
      <c r="N67" s="255"/>
      <c r="P67" s="289"/>
      <c r="Q67" s="289"/>
      <c r="S67" s="302"/>
    </row>
    <row r="68" spans="1:19" ht="15.75">
      <c r="A68" s="182">
        <f t="shared" si="5"/>
        <v>56</v>
      </c>
      <c r="B68" s="309" t="s">
        <v>348</v>
      </c>
      <c r="C68" s="278" t="s">
        <v>20</v>
      </c>
      <c r="D68" s="185">
        <v>1</v>
      </c>
      <c r="E68" s="185">
        <v>1</v>
      </c>
      <c r="F68" s="361">
        <v>20.408163265306122</v>
      </c>
      <c r="G68" s="187">
        <f t="shared" si="0"/>
        <v>20.408163265306122</v>
      </c>
      <c r="H68" s="188">
        <f t="shared" si="3"/>
        <v>5.1020408163265305</v>
      </c>
      <c r="I68" s="187">
        <f t="shared" si="1"/>
        <v>5.1020408163265305</v>
      </c>
      <c r="J68" s="189">
        <f t="shared" si="2"/>
        <v>25.510204081632651</v>
      </c>
      <c r="K68" s="279">
        <f t="shared" si="4"/>
        <v>25.510204081632651</v>
      </c>
      <c r="M68" s="255"/>
      <c r="N68" s="255"/>
      <c r="P68" s="289"/>
      <c r="Q68" s="289"/>
      <c r="S68" s="302"/>
    </row>
    <row r="69" spans="1:19" ht="15.75">
      <c r="A69" s="182">
        <f t="shared" si="5"/>
        <v>57</v>
      </c>
      <c r="B69" s="309" t="s">
        <v>349</v>
      </c>
      <c r="C69" s="278" t="s">
        <v>20</v>
      </c>
      <c r="D69" s="185">
        <v>1</v>
      </c>
      <c r="E69" s="185">
        <v>1</v>
      </c>
      <c r="F69" s="361">
        <v>122.44897959183673</v>
      </c>
      <c r="G69" s="187">
        <f t="shared" si="0"/>
        <v>122.44897959183673</v>
      </c>
      <c r="H69" s="188">
        <f t="shared" si="3"/>
        <v>30.612244897959183</v>
      </c>
      <c r="I69" s="187">
        <f t="shared" si="1"/>
        <v>30.612244897959183</v>
      </c>
      <c r="J69" s="189">
        <f t="shared" si="2"/>
        <v>153.0612244897959</v>
      </c>
      <c r="K69" s="279">
        <f t="shared" si="4"/>
        <v>153.0612244897959</v>
      </c>
      <c r="M69" s="288"/>
      <c r="N69" s="255"/>
      <c r="P69" s="289"/>
      <c r="Q69" s="289"/>
      <c r="S69" s="302"/>
    </row>
    <row r="70" spans="1:19" ht="25.5">
      <c r="A70" s="182">
        <f t="shared" si="5"/>
        <v>58</v>
      </c>
      <c r="B70" s="309" t="s">
        <v>350</v>
      </c>
      <c r="C70" s="310" t="s">
        <v>22</v>
      </c>
      <c r="D70" s="185">
        <v>1</v>
      </c>
      <c r="E70" s="185">
        <v>300</v>
      </c>
      <c r="F70" s="361">
        <v>12.244897959183673</v>
      </c>
      <c r="G70" s="187">
        <f t="shared" si="0"/>
        <v>3673.4693877551017</v>
      </c>
      <c r="H70" s="188">
        <f t="shared" si="3"/>
        <v>3.0612244897959182</v>
      </c>
      <c r="I70" s="187">
        <f t="shared" si="1"/>
        <v>918.36734693877543</v>
      </c>
      <c r="J70" s="189">
        <f t="shared" si="2"/>
        <v>4591.8367346938776</v>
      </c>
      <c r="K70" s="279">
        <f t="shared" si="4"/>
        <v>15.306122448979592</v>
      </c>
      <c r="M70" s="255"/>
      <c r="N70" s="255"/>
      <c r="P70" s="289"/>
      <c r="Q70" s="289"/>
      <c r="S70" s="302"/>
    </row>
    <row r="71" spans="1:19" ht="15.75">
      <c r="A71" s="182">
        <f t="shared" si="5"/>
        <v>59</v>
      </c>
      <c r="B71" s="309" t="s">
        <v>351</v>
      </c>
      <c r="C71" s="310" t="s">
        <v>22</v>
      </c>
      <c r="D71" s="185">
        <v>1</v>
      </c>
      <c r="E71" s="185">
        <v>300</v>
      </c>
      <c r="F71" s="361">
        <v>4.0816326530612246</v>
      </c>
      <c r="G71" s="187">
        <f t="shared" si="0"/>
        <v>1224.4897959183675</v>
      </c>
      <c r="H71" s="188">
        <f t="shared" si="3"/>
        <v>1.0204081632653061</v>
      </c>
      <c r="I71" s="187">
        <f t="shared" si="1"/>
        <v>306.12244897959187</v>
      </c>
      <c r="J71" s="189">
        <f t="shared" si="2"/>
        <v>1530.6122448979593</v>
      </c>
      <c r="K71" s="279">
        <f t="shared" si="4"/>
        <v>5.1020408163265305</v>
      </c>
      <c r="M71" s="255"/>
      <c r="N71" s="255"/>
      <c r="P71" s="289"/>
      <c r="Q71" s="289"/>
      <c r="S71" s="302"/>
    </row>
    <row r="72" spans="1:19" ht="15.75">
      <c r="A72" s="182">
        <f t="shared" si="5"/>
        <v>60</v>
      </c>
      <c r="B72" s="309" t="s">
        <v>352</v>
      </c>
      <c r="C72" s="278" t="s">
        <v>20</v>
      </c>
      <c r="D72" s="185">
        <v>1</v>
      </c>
      <c r="E72" s="185">
        <v>28</v>
      </c>
      <c r="F72" s="361">
        <v>12.244897959183673</v>
      </c>
      <c r="G72" s="187">
        <f t="shared" si="0"/>
        <v>342.85714285714283</v>
      </c>
      <c r="H72" s="188">
        <f t="shared" si="3"/>
        <v>3.0612244897959182</v>
      </c>
      <c r="I72" s="187">
        <f t="shared" si="1"/>
        <v>85.714285714285708</v>
      </c>
      <c r="J72" s="189">
        <f t="shared" si="2"/>
        <v>428.57142857142856</v>
      </c>
      <c r="K72" s="279">
        <f t="shared" si="4"/>
        <v>15.306122448979592</v>
      </c>
      <c r="M72" s="255"/>
      <c r="N72" s="255"/>
      <c r="P72" s="289"/>
      <c r="Q72" s="289"/>
      <c r="S72" s="302"/>
    </row>
    <row r="73" spans="1:19" ht="15.75">
      <c r="A73" s="182">
        <f t="shared" si="5"/>
        <v>61</v>
      </c>
      <c r="B73" s="309" t="s">
        <v>353</v>
      </c>
      <c r="C73" s="278" t="s">
        <v>20</v>
      </c>
      <c r="D73" s="185">
        <v>1</v>
      </c>
      <c r="E73" s="185">
        <v>76</v>
      </c>
      <c r="F73" s="361">
        <v>12.244897959183673</v>
      </c>
      <c r="G73" s="187">
        <f t="shared" si="0"/>
        <v>930.61224489795916</v>
      </c>
      <c r="H73" s="188">
        <f t="shared" si="3"/>
        <v>3.0612244897959182</v>
      </c>
      <c r="I73" s="187">
        <f t="shared" si="1"/>
        <v>232.65306122448979</v>
      </c>
      <c r="J73" s="189">
        <f t="shared" si="2"/>
        <v>1163.2653061224489</v>
      </c>
      <c r="K73" s="279">
        <f t="shared" si="4"/>
        <v>15.306122448979592</v>
      </c>
      <c r="M73" s="255"/>
      <c r="N73" s="255"/>
      <c r="P73" s="289"/>
      <c r="Q73" s="289"/>
      <c r="S73" s="302"/>
    </row>
    <row r="74" spans="1:19" ht="15.75">
      <c r="A74" s="182">
        <f>A72+1</f>
        <v>61</v>
      </c>
      <c r="B74" s="309" t="s">
        <v>354</v>
      </c>
      <c r="C74" s="278" t="s">
        <v>20</v>
      </c>
      <c r="D74" s="185">
        <v>1</v>
      </c>
      <c r="E74" s="185">
        <v>2</v>
      </c>
      <c r="F74" s="361">
        <v>4.0816326530612246</v>
      </c>
      <c r="G74" s="187">
        <f t="shared" si="0"/>
        <v>8.1632653061224492</v>
      </c>
      <c r="H74" s="188">
        <f t="shared" si="3"/>
        <v>1.0204081632653061</v>
      </c>
      <c r="I74" s="187">
        <f t="shared" si="1"/>
        <v>2.0408163265306123</v>
      </c>
      <c r="J74" s="189">
        <f t="shared" si="2"/>
        <v>10.204081632653061</v>
      </c>
      <c r="K74" s="279">
        <f t="shared" si="4"/>
        <v>5.1020408163265305</v>
      </c>
      <c r="M74" s="255"/>
      <c r="N74" s="255"/>
      <c r="P74" s="289"/>
      <c r="Q74" s="289"/>
      <c r="S74" s="302"/>
    </row>
    <row r="75" spans="1:19" ht="15.75">
      <c r="A75" s="182">
        <f t="shared" si="5"/>
        <v>62</v>
      </c>
      <c r="B75" s="309" t="s">
        <v>355</v>
      </c>
      <c r="C75" s="278" t="s">
        <v>20</v>
      </c>
      <c r="D75" s="185">
        <v>1</v>
      </c>
      <c r="E75" s="185">
        <v>3</v>
      </c>
      <c r="F75" s="361">
        <v>1732.6530612244901</v>
      </c>
      <c r="G75" s="187">
        <f t="shared" si="0"/>
        <v>5197.9591836734708</v>
      </c>
      <c r="H75" s="188">
        <f t="shared" si="3"/>
        <v>433.16326530612253</v>
      </c>
      <c r="I75" s="187">
        <f t="shared" si="1"/>
        <v>1299.4897959183677</v>
      </c>
      <c r="J75" s="189">
        <f t="shared" si="2"/>
        <v>6497.448979591838</v>
      </c>
      <c r="K75" s="279">
        <f t="shared" si="4"/>
        <v>2165.8163265306125</v>
      </c>
      <c r="M75" s="255"/>
      <c r="N75" s="255"/>
      <c r="P75" s="289"/>
      <c r="Q75" s="289"/>
      <c r="S75" s="302"/>
    </row>
    <row r="76" spans="1:19" ht="15.75">
      <c r="A76" s="182">
        <f t="shared" si="5"/>
        <v>63</v>
      </c>
      <c r="B76" s="309" t="s">
        <v>356</v>
      </c>
      <c r="C76" s="278" t="s">
        <v>20</v>
      </c>
      <c r="D76" s="185">
        <v>1</v>
      </c>
      <c r="E76" s="185">
        <v>2</v>
      </c>
      <c r="F76" s="361">
        <v>1732.6530612244901</v>
      </c>
      <c r="G76" s="187">
        <f t="shared" si="0"/>
        <v>3465.3061224489802</v>
      </c>
      <c r="H76" s="188">
        <f>F76*0.25</f>
        <v>433.16326530612253</v>
      </c>
      <c r="I76" s="187">
        <f t="shared" si="1"/>
        <v>866.32653061224505</v>
      </c>
      <c r="J76" s="189">
        <f t="shared" si="2"/>
        <v>4331.632653061225</v>
      </c>
      <c r="K76" s="279">
        <f t="shared" si="4"/>
        <v>2165.8163265306125</v>
      </c>
      <c r="M76" s="255"/>
      <c r="N76" s="255"/>
      <c r="P76" s="289"/>
      <c r="Q76" s="289"/>
      <c r="S76" s="302"/>
    </row>
    <row r="77" spans="1:19" ht="14.25" thickBot="1">
      <c r="B77" s="307"/>
      <c r="F77" s="194"/>
      <c r="G77" s="265">
        <f>SUM(G13:G76)</f>
        <v>169032.60816326525</v>
      </c>
      <c r="H77" s="196"/>
      <c r="I77" s="265">
        <f>SUM(I13:I76)</f>
        <v>42258.152040816312</v>
      </c>
      <c r="J77" s="266"/>
      <c r="M77" s="268"/>
      <c r="N77" s="268"/>
      <c r="P77" s="268"/>
      <c r="Q77" s="268"/>
    </row>
    <row r="78" spans="1:19" ht="13.5" thickBot="1">
      <c r="F78" s="200"/>
      <c r="G78" s="201" t="s">
        <v>186</v>
      </c>
      <c r="H78" s="269">
        <v>0.02</v>
      </c>
      <c r="I78" s="203"/>
      <c r="J78" s="204">
        <f>H78*G77</f>
        <v>3380.6521632653053</v>
      </c>
      <c r="M78" s="268"/>
      <c r="N78" s="268"/>
      <c r="P78" s="268"/>
      <c r="Q78" s="268"/>
    </row>
    <row r="79" spans="1:19" ht="13.5" thickBot="1">
      <c r="F79" s="194"/>
      <c r="G79" s="205"/>
      <c r="H79" s="196"/>
      <c r="I79" s="205"/>
      <c r="J79" s="207"/>
      <c r="M79" s="268"/>
      <c r="N79" s="268"/>
      <c r="P79" s="268"/>
      <c r="Q79" s="268"/>
    </row>
    <row r="80" spans="1:19" ht="13.5" thickBot="1">
      <c r="F80" s="200"/>
      <c r="G80" s="203" t="s">
        <v>187</v>
      </c>
      <c r="H80" s="271"/>
      <c r="I80" s="203"/>
      <c r="J80" s="204">
        <f>SUM(J13:J78)</f>
        <v>214671.41236734684</v>
      </c>
      <c r="M80" s="268"/>
      <c r="N80" s="268"/>
      <c r="P80" s="268"/>
      <c r="Q80" s="268"/>
    </row>
    <row r="81" spans="6:17" ht="13.5" thickBot="1">
      <c r="F81" s="208"/>
      <c r="G81" s="209"/>
      <c r="H81" s="272"/>
      <c r="I81" s="209"/>
      <c r="J81" s="211"/>
      <c r="M81" s="268"/>
      <c r="N81" s="268"/>
      <c r="P81" s="268"/>
      <c r="Q81" s="268"/>
    </row>
    <row r="82" spans="6:17">
      <c r="F82" s="212"/>
      <c r="G82" s="213" t="s">
        <v>188</v>
      </c>
      <c r="H82" s="273">
        <v>0.08</v>
      </c>
      <c r="I82" s="215">
        <v>1</v>
      </c>
      <c r="J82" s="216">
        <f>J80*H82</f>
        <v>17173.712989387746</v>
      </c>
      <c r="M82" s="268"/>
      <c r="N82" s="268"/>
      <c r="P82" s="268"/>
      <c r="Q82" s="268"/>
    </row>
    <row r="83" spans="6:17" ht="13.5" thickBot="1">
      <c r="F83" s="217"/>
      <c r="G83" s="218" t="s">
        <v>189</v>
      </c>
      <c r="H83" s="274"/>
      <c r="I83" s="220"/>
      <c r="J83" s="221">
        <f>J80+J82</f>
        <v>231845.12535673458</v>
      </c>
      <c r="M83" s="268"/>
      <c r="N83" s="268"/>
      <c r="P83" s="268"/>
      <c r="Q83" s="268"/>
    </row>
    <row r="84" spans="6:17" ht="13.5" thickBot="1">
      <c r="F84" s="222"/>
      <c r="G84" s="223"/>
      <c r="H84" s="275"/>
      <c r="I84" s="225"/>
      <c r="J84" s="226"/>
      <c r="M84" s="268"/>
      <c r="N84" s="268"/>
      <c r="P84" s="268"/>
      <c r="Q84" s="268"/>
    </row>
    <row r="85" spans="6:17">
      <c r="F85" s="227"/>
      <c r="G85" s="213" t="s">
        <v>190</v>
      </c>
      <c r="H85" s="273">
        <v>0.2</v>
      </c>
      <c r="I85" s="215"/>
      <c r="J85" s="216">
        <f>J83*H85</f>
        <v>46369.025071346921</v>
      </c>
      <c r="M85" s="268"/>
      <c r="N85" s="268"/>
      <c r="P85" s="268"/>
      <c r="Q85" s="268"/>
    </row>
    <row r="86" spans="6:17" ht="13.5" thickBot="1">
      <c r="F86" s="217"/>
      <c r="G86" s="218" t="s">
        <v>189</v>
      </c>
      <c r="H86" s="276"/>
      <c r="I86" s="220"/>
      <c r="J86" s="221">
        <f>J83+J85</f>
        <v>278214.15042808151</v>
      </c>
      <c r="M86" s="268"/>
      <c r="N86" s="268"/>
      <c r="P86" s="268"/>
      <c r="Q86" s="268"/>
    </row>
    <row r="87" spans="6:17" ht="13.5" thickBot="1">
      <c r="F87" s="222"/>
      <c r="G87" s="223"/>
      <c r="H87" s="277"/>
      <c r="I87" s="225"/>
      <c r="J87" s="226"/>
      <c r="M87" s="268"/>
      <c r="N87" s="268"/>
      <c r="P87" s="268"/>
      <c r="Q87" s="268"/>
    </row>
    <row r="88" spans="6:17">
      <c r="F88" s="227"/>
      <c r="G88" s="228" t="s">
        <v>191</v>
      </c>
      <c r="H88" s="273">
        <v>0.18</v>
      </c>
      <c r="I88" s="215"/>
      <c r="J88" s="229">
        <f>J86*H88</f>
        <v>50078.547077054667</v>
      </c>
      <c r="M88" s="268"/>
      <c r="N88" s="268"/>
      <c r="P88" s="268"/>
      <c r="Q88" s="268"/>
    </row>
    <row r="89" spans="6:17" ht="13.5" thickBot="1">
      <c r="F89" s="217"/>
      <c r="G89" s="230" t="s">
        <v>192</v>
      </c>
      <c r="H89" s="274" t="s">
        <v>11</v>
      </c>
      <c r="I89" s="232"/>
      <c r="J89" s="233">
        <f>J86+J88</f>
        <v>328292.6975051362</v>
      </c>
      <c r="M89" s="268"/>
      <c r="N89" s="268"/>
      <c r="P89" s="268"/>
      <c r="Q89" s="268"/>
    </row>
    <row r="90" spans="6:17">
      <c r="M90" s="268"/>
      <c r="N90" s="268"/>
    </row>
    <row r="91" spans="6:17">
      <c r="M91" s="268"/>
      <c r="N91" s="268"/>
    </row>
    <row r="92" spans="6:17">
      <c r="M92" s="268"/>
      <c r="N92" s="268"/>
    </row>
    <row r="93" spans="6:17">
      <c r="M93" s="268"/>
      <c r="N93" s="268"/>
    </row>
  </sheetData>
  <mergeCells count="20">
    <mergeCell ref="A5:F5"/>
    <mergeCell ref="B1:D1"/>
    <mergeCell ref="A2:B2"/>
    <mergeCell ref="H2:J2"/>
    <mergeCell ref="A3:F3"/>
    <mergeCell ref="A4:F4"/>
    <mergeCell ref="A6:F6"/>
    <mergeCell ref="A7:A8"/>
    <mergeCell ref="C7:C8"/>
    <mergeCell ref="D7:E7"/>
    <mergeCell ref="F7:G7"/>
    <mergeCell ref="Q7:Q8"/>
    <mergeCell ref="A11:K11"/>
    <mergeCell ref="A12:C12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120"/>
  <sheetViews>
    <sheetView showGridLines="0" zoomScale="85" zoomScaleNormal="85" workbookViewId="0">
      <pane ySplit="10" topLeftCell="A86" activePane="bottomLeft" state="frozen"/>
      <selection activeCell="A292" sqref="A292:XFD292"/>
      <selection pane="bottomLeft" activeCell="H106" sqref="H106"/>
    </sheetView>
  </sheetViews>
  <sheetFormatPr defaultColWidth="9" defaultRowHeight="15.75"/>
  <cols>
    <col min="1" max="1" width="5.25" style="14" customWidth="1"/>
    <col min="2" max="2" width="51.5" style="110" customWidth="1"/>
    <col min="3" max="3" width="9.375" style="14" customWidth="1"/>
    <col min="4" max="4" width="7.25" style="14" customWidth="1"/>
    <col min="5" max="5" width="10.625" style="14" customWidth="1"/>
    <col min="6" max="6" width="14.125" style="14" customWidth="1"/>
    <col min="7" max="7" width="16.125" style="14" customWidth="1"/>
    <col min="8" max="8" width="15" style="14" customWidth="1"/>
    <col min="9" max="9" width="17.5" style="14" customWidth="1"/>
    <col min="10" max="10" width="14.875" style="14" customWidth="1"/>
    <col min="11" max="11" width="11.25" style="108" customWidth="1"/>
    <col min="12" max="12" width="3.625" style="108" customWidth="1"/>
    <col min="13" max="13" width="10.625" style="14" customWidth="1"/>
    <col min="14" max="14" width="10.25" style="14" customWidth="1"/>
    <col min="15" max="15" width="7.375" style="14" customWidth="1"/>
    <col min="16" max="16" width="12.75" style="14" customWidth="1"/>
    <col min="17" max="17" width="14.25" style="118" customWidth="1"/>
    <col min="18" max="18" width="6.625" style="14" customWidth="1"/>
    <col min="19" max="19" width="6.75" style="14" customWidth="1"/>
    <col min="20" max="16384" width="9" style="14"/>
  </cols>
  <sheetData>
    <row r="1" spans="1:17" ht="18.75" thickBot="1">
      <c r="A1" s="8"/>
      <c r="B1" s="439"/>
      <c r="C1" s="439"/>
      <c r="D1" s="439"/>
      <c r="E1" s="9"/>
      <c r="F1" s="10"/>
      <c r="G1" s="9"/>
      <c r="H1" s="11"/>
      <c r="I1" s="12"/>
      <c r="J1" s="11"/>
      <c r="K1" s="100"/>
      <c r="L1" s="100"/>
      <c r="M1" s="13"/>
      <c r="N1" s="13"/>
    </row>
    <row r="2" spans="1:17" ht="18.75" thickBot="1">
      <c r="A2" s="440" t="s">
        <v>628</v>
      </c>
      <c r="B2" s="441"/>
      <c r="C2" s="15"/>
      <c r="D2" s="10"/>
      <c r="E2" s="9"/>
      <c r="F2" s="10"/>
      <c r="G2" s="16"/>
      <c r="H2" s="442" t="s">
        <v>9</v>
      </c>
      <c r="I2" s="443"/>
      <c r="J2" s="444"/>
      <c r="K2" s="101"/>
      <c r="L2" s="101"/>
      <c r="M2" s="13"/>
      <c r="N2" s="17"/>
    </row>
    <row r="3" spans="1:17" ht="16.5" customHeight="1" thickBot="1">
      <c r="A3" s="445"/>
      <c r="B3" s="445"/>
      <c r="C3" s="445"/>
      <c r="D3" s="445"/>
      <c r="E3" s="445"/>
      <c r="F3" s="445"/>
      <c r="G3" s="18"/>
      <c r="H3" s="87" t="s">
        <v>11</v>
      </c>
      <c r="I3" s="88" t="s">
        <v>10</v>
      </c>
      <c r="J3" s="89" t="s">
        <v>12</v>
      </c>
      <c r="K3" s="101"/>
      <c r="L3" s="101"/>
      <c r="M3" s="13"/>
      <c r="N3" s="17"/>
    </row>
    <row r="4" spans="1:17" ht="16.5" thickBot="1">
      <c r="A4" s="445"/>
      <c r="B4" s="445"/>
      <c r="C4" s="445"/>
      <c r="D4" s="445"/>
      <c r="E4" s="445"/>
      <c r="F4" s="445"/>
      <c r="G4" s="19"/>
      <c r="H4" s="90">
        <f>J116</f>
        <v>61712.432166269384</v>
      </c>
      <c r="I4" s="91">
        <f>H4*2.45</f>
        <v>151195.45880736</v>
      </c>
      <c r="J4" s="92">
        <f>'3. გათბობა-გაგრილება'!J4</f>
        <v>1</v>
      </c>
      <c r="K4" s="101"/>
      <c r="L4" s="101"/>
      <c r="M4" s="13"/>
      <c r="N4" s="17"/>
    </row>
    <row r="5" spans="1:17">
      <c r="A5" s="438"/>
      <c r="B5" s="438"/>
      <c r="C5" s="438"/>
      <c r="D5" s="438"/>
      <c r="E5" s="438"/>
      <c r="F5" s="438"/>
      <c r="G5" s="20"/>
      <c r="H5" s="21"/>
      <c r="I5" s="22"/>
      <c r="J5" s="23"/>
      <c r="K5" s="101"/>
      <c r="L5" s="101"/>
      <c r="M5" s="13"/>
      <c r="N5" s="17"/>
    </row>
    <row r="6" spans="1:17" ht="16.5" thickBot="1">
      <c r="A6" s="436"/>
      <c r="B6" s="436"/>
      <c r="C6" s="437"/>
      <c r="D6" s="437"/>
      <c r="E6" s="437"/>
      <c r="F6" s="436"/>
      <c r="G6" s="24"/>
      <c r="H6" s="15"/>
      <c r="I6" s="9"/>
      <c r="J6" s="25"/>
      <c r="K6" s="102"/>
      <c r="L6" s="102"/>
      <c r="M6" s="26"/>
      <c r="N6" s="26"/>
    </row>
    <row r="7" spans="1:17" ht="16.149999999999999" customHeight="1" thickBot="1">
      <c r="A7" s="406" t="s">
        <v>604</v>
      </c>
      <c r="B7" s="155" t="s">
        <v>31</v>
      </c>
      <c r="C7" s="408" t="s">
        <v>32</v>
      </c>
      <c r="D7" s="410" t="s">
        <v>33</v>
      </c>
      <c r="E7" s="411"/>
      <c r="F7" s="412" t="s">
        <v>34</v>
      </c>
      <c r="G7" s="397"/>
      <c r="H7" s="396" t="s">
        <v>35</v>
      </c>
      <c r="I7" s="397"/>
      <c r="J7" s="398" t="s">
        <v>36</v>
      </c>
      <c r="K7" s="400" t="s">
        <v>37</v>
      </c>
      <c r="L7" s="259"/>
      <c r="M7" s="391" t="s">
        <v>38</v>
      </c>
      <c r="N7" s="391" t="s">
        <v>39</v>
      </c>
      <c r="O7" s="259"/>
      <c r="P7" s="402" t="s">
        <v>40</v>
      </c>
      <c r="Q7" s="391" t="s">
        <v>41</v>
      </c>
    </row>
    <row r="8" spans="1:17" ht="39" thickBot="1">
      <c r="A8" s="407"/>
      <c r="B8" s="156"/>
      <c r="C8" s="409"/>
      <c r="D8" s="237" t="s">
        <v>42</v>
      </c>
      <c r="E8" s="238" t="s">
        <v>43</v>
      </c>
      <c r="F8" s="157" t="s">
        <v>44</v>
      </c>
      <c r="G8" s="158" t="s">
        <v>43</v>
      </c>
      <c r="H8" s="159" t="s">
        <v>44</v>
      </c>
      <c r="I8" s="158" t="s">
        <v>43</v>
      </c>
      <c r="J8" s="399"/>
      <c r="K8" s="401"/>
      <c r="L8" s="259"/>
      <c r="M8" s="392"/>
      <c r="N8" s="392"/>
      <c r="O8" s="259"/>
      <c r="P8" s="403"/>
      <c r="Q8" s="392"/>
    </row>
    <row r="9" spans="1:17" ht="19.5" customHeight="1" thickBot="1">
      <c r="A9" s="160" t="s">
        <v>0</v>
      </c>
      <c r="B9" s="161" t="s">
        <v>1</v>
      </c>
      <c r="C9" s="162" t="s">
        <v>2</v>
      </c>
      <c r="D9" s="239" t="s">
        <v>13</v>
      </c>
      <c r="E9" s="240" t="s">
        <v>3</v>
      </c>
      <c r="F9" s="164" t="s">
        <v>4</v>
      </c>
      <c r="G9" s="164" t="s">
        <v>5</v>
      </c>
      <c r="H9" s="165" t="s">
        <v>6</v>
      </c>
      <c r="I9" s="164" t="s">
        <v>7</v>
      </c>
      <c r="J9" s="166" t="s">
        <v>8</v>
      </c>
      <c r="K9" s="167" t="s">
        <v>15</v>
      </c>
      <c r="L9" s="259"/>
      <c r="M9" s="168" t="s">
        <v>14</v>
      </c>
      <c r="N9" s="163" t="s">
        <v>16</v>
      </c>
      <c r="O9" s="259"/>
      <c r="P9" s="168" t="s">
        <v>45</v>
      </c>
      <c r="Q9" s="163" t="s">
        <v>46</v>
      </c>
    </row>
    <row r="10" spans="1:17" ht="19.5" customHeight="1">
      <c r="A10" s="292"/>
      <c r="B10" s="293"/>
      <c r="C10" s="294"/>
      <c r="D10" s="295"/>
      <c r="E10" s="296"/>
      <c r="F10" s="297"/>
      <c r="G10" s="297"/>
      <c r="H10" s="298"/>
      <c r="I10" s="297"/>
      <c r="J10" s="297"/>
      <c r="K10" s="299"/>
      <c r="L10" s="259"/>
      <c r="M10" s="319"/>
      <c r="N10" s="320"/>
      <c r="O10" s="259"/>
      <c r="P10" s="319"/>
      <c r="Q10" s="320"/>
    </row>
    <row r="11" spans="1:17">
      <c r="A11" s="435"/>
      <c r="B11" s="435"/>
      <c r="C11" s="435"/>
      <c r="D11" s="435"/>
      <c r="E11" s="435"/>
      <c r="F11" s="435"/>
      <c r="G11" s="435"/>
      <c r="H11" s="435"/>
      <c r="I11" s="435"/>
      <c r="J11" s="435"/>
      <c r="K11" s="435"/>
      <c r="L11" s="9"/>
      <c r="M11" s="321"/>
      <c r="N11" s="321"/>
      <c r="O11" s="259"/>
      <c r="P11" s="321"/>
      <c r="Q11" s="321"/>
    </row>
    <row r="12" spans="1:17" s="105" customFormat="1" ht="23.25" customHeight="1">
      <c r="A12" s="434" t="s">
        <v>357</v>
      </c>
      <c r="B12" s="434"/>
      <c r="C12" s="434"/>
      <c r="D12" s="323"/>
      <c r="E12" s="323"/>
      <c r="F12" s="323"/>
      <c r="G12" s="323"/>
      <c r="H12" s="323"/>
      <c r="I12" s="323"/>
      <c r="J12" s="323"/>
      <c r="K12" s="324"/>
      <c r="L12" s="9"/>
      <c r="M12" s="287"/>
      <c r="N12" s="287"/>
      <c r="P12" s="287"/>
      <c r="Q12" s="332"/>
    </row>
    <row r="13" spans="1:17">
      <c r="A13" s="182">
        <v>1</v>
      </c>
      <c r="B13" s="280" t="s">
        <v>358</v>
      </c>
      <c r="C13" s="325" t="s">
        <v>253</v>
      </c>
      <c r="D13" s="191">
        <v>1</v>
      </c>
      <c r="E13" s="191">
        <v>120</v>
      </c>
      <c r="F13" s="360">
        <v>4.4897959183673466</v>
      </c>
      <c r="G13" s="187">
        <f t="shared" ref="G13:G76" si="0">F13*E13</f>
        <v>538.77551020408157</v>
      </c>
      <c r="H13" s="188">
        <f>F13*0.25</f>
        <v>1.1224489795918366</v>
      </c>
      <c r="I13" s="187">
        <f t="shared" ref="I13:I76" si="1">H13*E13</f>
        <v>134.69387755102039</v>
      </c>
      <c r="J13" s="189">
        <f t="shared" ref="J13:J76" si="2">G13+I13</f>
        <v>673.46938775510193</v>
      </c>
      <c r="K13" s="279">
        <f t="shared" ref="K13:K76" si="3">J13/E13</f>
        <v>5.612244897959183</v>
      </c>
      <c r="L13" s="9"/>
      <c r="M13" s="330"/>
      <c r="N13" s="330"/>
      <c r="O13" s="9"/>
      <c r="P13" s="333"/>
      <c r="Q13" s="334"/>
    </row>
    <row r="14" spans="1:17">
      <c r="A14" s="182">
        <f>A13+1</f>
        <v>2</v>
      </c>
      <c r="B14" s="280" t="s">
        <v>359</v>
      </c>
      <c r="C14" s="325" t="s">
        <v>253</v>
      </c>
      <c r="D14" s="191">
        <v>1</v>
      </c>
      <c r="E14" s="191">
        <v>10</v>
      </c>
      <c r="F14" s="360">
        <v>3.1836734693877546</v>
      </c>
      <c r="G14" s="187">
        <f t="shared" si="0"/>
        <v>31.836734693877546</v>
      </c>
      <c r="H14" s="188">
        <f t="shared" ref="H14:H77" si="4">F14*0.25</f>
        <v>0.79591836734693866</v>
      </c>
      <c r="I14" s="187">
        <f t="shared" si="1"/>
        <v>7.9591836734693864</v>
      </c>
      <c r="J14" s="189">
        <f t="shared" si="2"/>
        <v>39.795918367346928</v>
      </c>
      <c r="K14" s="279">
        <f t="shared" si="3"/>
        <v>3.9795918367346927</v>
      </c>
      <c r="L14" s="9"/>
      <c r="M14" s="330"/>
      <c r="N14" s="330"/>
      <c r="O14" s="9"/>
      <c r="P14" s="333"/>
      <c r="Q14" s="334"/>
    </row>
    <row r="15" spans="1:17">
      <c r="A15" s="182">
        <f t="shared" ref="A15:A77" si="5">A14+1</f>
        <v>3</v>
      </c>
      <c r="B15" s="280" t="s">
        <v>360</v>
      </c>
      <c r="C15" s="325" t="s">
        <v>253</v>
      </c>
      <c r="D15" s="191">
        <v>1</v>
      </c>
      <c r="E15" s="191">
        <v>15</v>
      </c>
      <c r="F15" s="360">
        <v>2.0408163265306123</v>
      </c>
      <c r="G15" s="187">
        <f t="shared" si="0"/>
        <v>30.612244897959183</v>
      </c>
      <c r="H15" s="188">
        <f t="shared" si="4"/>
        <v>0.51020408163265307</v>
      </c>
      <c r="I15" s="187">
        <f t="shared" si="1"/>
        <v>7.6530612244897958</v>
      </c>
      <c r="J15" s="189">
        <f t="shared" si="2"/>
        <v>38.265306122448976</v>
      </c>
      <c r="K15" s="279">
        <f t="shared" si="3"/>
        <v>2.5510204081632653</v>
      </c>
      <c r="L15" s="9"/>
      <c r="M15" s="330"/>
      <c r="N15" s="330"/>
      <c r="O15" s="9"/>
      <c r="P15" s="333"/>
      <c r="Q15" s="334"/>
    </row>
    <row r="16" spans="1:17">
      <c r="A16" s="182">
        <f t="shared" si="5"/>
        <v>4</v>
      </c>
      <c r="B16" s="280" t="s">
        <v>361</v>
      </c>
      <c r="C16" s="325" t="s">
        <v>253</v>
      </c>
      <c r="D16" s="191">
        <v>1</v>
      </c>
      <c r="E16" s="191">
        <v>18</v>
      </c>
      <c r="F16" s="360">
        <v>1.2244897959183672</v>
      </c>
      <c r="G16" s="187">
        <f t="shared" si="0"/>
        <v>22.04081632653061</v>
      </c>
      <c r="H16" s="188">
        <f t="shared" si="4"/>
        <v>0.30612244897959179</v>
      </c>
      <c r="I16" s="187">
        <f t="shared" si="1"/>
        <v>5.5102040816326525</v>
      </c>
      <c r="J16" s="189">
        <f t="shared" si="2"/>
        <v>27.551020408163261</v>
      </c>
      <c r="K16" s="279">
        <f t="shared" si="3"/>
        <v>1.5306122448979589</v>
      </c>
      <c r="L16" s="9"/>
      <c r="M16" s="330"/>
      <c r="N16" s="330"/>
      <c r="O16" s="9"/>
      <c r="P16" s="333"/>
      <c r="Q16" s="334"/>
    </row>
    <row r="17" spans="1:17">
      <c r="A17" s="182">
        <f t="shared" si="5"/>
        <v>5</v>
      </c>
      <c r="B17" s="280" t="s">
        <v>362</v>
      </c>
      <c r="C17" s="325" t="s">
        <v>253</v>
      </c>
      <c r="D17" s="191">
        <v>1</v>
      </c>
      <c r="E17" s="191">
        <v>40</v>
      </c>
      <c r="F17" s="360">
        <v>0.61224489795918358</v>
      </c>
      <c r="G17" s="187">
        <f t="shared" si="0"/>
        <v>24.489795918367342</v>
      </c>
      <c r="H17" s="188">
        <f t="shared" si="4"/>
        <v>0.15306122448979589</v>
      </c>
      <c r="I17" s="187">
        <f t="shared" si="1"/>
        <v>6.1224489795918355</v>
      </c>
      <c r="J17" s="189">
        <f t="shared" si="2"/>
        <v>30.612244897959179</v>
      </c>
      <c r="K17" s="279">
        <f t="shared" si="3"/>
        <v>0.76530612244897944</v>
      </c>
      <c r="L17" s="9"/>
      <c r="M17" s="330"/>
      <c r="N17" s="330"/>
      <c r="O17" s="9"/>
      <c r="P17" s="333"/>
      <c r="Q17" s="334"/>
    </row>
    <row r="18" spans="1:17">
      <c r="A18" s="182">
        <f t="shared" si="5"/>
        <v>6</v>
      </c>
      <c r="B18" s="280" t="s">
        <v>363</v>
      </c>
      <c r="C18" s="325" t="s">
        <v>253</v>
      </c>
      <c r="D18" s="191">
        <v>1</v>
      </c>
      <c r="E18" s="191">
        <v>453</v>
      </c>
      <c r="F18" s="360">
        <v>0.4081632653061224</v>
      </c>
      <c r="G18" s="187">
        <f t="shared" si="0"/>
        <v>184.89795918367344</v>
      </c>
      <c r="H18" s="188">
        <f t="shared" si="4"/>
        <v>0.1020408163265306</v>
      </c>
      <c r="I18" s="187">
        <f t="shared" si="1"/>
        <v>46.224489795918359</v>
      </c>
      <c r="J18" s="189">
        <f t="shared" si="2"/>
        <v>231.12244897959181</v>
      </c>
      <c r="K18" s="279">
        <f t="shared" si="3"/>
        <v>0.51020408163265296</v>
      </c>
      <c r="L18" s="9"/>
      <c r="M18" s="330"/>
      <c r="N18" s="330"/>
      <c r="O18" s="9"/>
      <c r="P18" s="333"/>
      <c r="Q18" s="334"/>
    </row>
    <row r="19" spans="1:17">
      <c r="A19" s="182">
        <f t="shared" si="5"/>
        <v>7</v>
      </c>
      <c r="B19" s="280" t="s">
        <v>364</v>
      </c>
      <c r="C19" s="325" t="s">
        <v>253</v>
      </c>
      <c r="D19" s="191">
        <v>1</v>
      </c>
      <c r="E19" s="191">
        <v>12</v>
      </c>
      <c r="F19" s="360">
        <v>6.408163265306122</v>
      </c>
      <c r="G19" s="187">
        <f t="shared" si="0"/>
        <v>76.897959183673464</v>
      </c>
      <c r="H19" s="188">
        <f t="shared" si="4"/>
        <v>1.6020408163265305</v>
      </c>
      <c r="I19" s="187">
        <f t="shared" si="1"/>
        <v>19.224489795918366</v>
      </c>
      <c r="J19" s="189">
        <f t="shared" si="2"/>
        <v>96.122448979591837</v>
      </c>
      <c r="K19" s="279">
        <f t="shared" si="3"/>
        <v>8.0102040816326525</v>
      </c>
      <c r="L19" s="9"/>
      <c r="M19" s="330"/>
      <c r="N19" s="330"/>
      <c r="O19" s="9"/>
      <c r="P19" s="333"/>
      <c r="Q19" s="334"/>
    </row>
    <row r="20" spans="1:17">
      <c r="A20" s="182">
        <f t="shared" si="5"/>
        <v>8</v>
      </c>
      <c r="B20" s="280" t="s">
        <v>365</v>
      </c>
      <c r="C20" s="325" t="s">
        <v>253</v>
      </c>
      <c r="D20" s="191">
        <v>1</v>
      </c>
      <c r="E20" s="191">
        <v>25</v>
      </c>
      <c r="F20" s="360">
        <v>3.5510204081632648</v>
      </c>
      <c r="G20" s="187">
        <f t="shared" si="0"/>
        <v>88.775510204081627</v>
      </c>
      <c r="H20" s="188">
        <f t="shared" si="4"/>
        <v>0.8877551020408162</v>
      </c>
      <c r="I20" s="187">
        <f t="shared" si="1"/>
        <v>22.193877551020407</v>
      </c>
      <c r="J20" s="189">
        <f t="shared" si="2"/>
        <v>110.96938775510203</v>
      </c>
      <c r="K20" s="279">
        <f t="shared" si="3"/>
        <v>4.4387755102040813</v>
      </c>
      <c r="L20" s="9"/>
      <c r="M20" s="330"/>
      <c r="N20" s="330"/>
      <c r="O20" s="9"/>
      <c r="P20" s="333"/>
      <c r="Q20" s="334"/>
    </row>
    <row r="21" spans="1:17">
      <c r="A21" s="182">
        <f t="shared" si="5"/>
        <v>9</v>
      </c>
      <c r="B21" s="280" t="s">
        <v>366</v>
      </c>
      <c r="C21" s="325" t="s">
        <v>253</v>
      </c>
      <c r="D21" s="191">
        <v>1</v>
      </c>
      <c r="E21" s="191">
        <v>35</v>
      </c>
      <c r="F21" s="360">
        <v>2.3673469387755102</v>
      </c>
      <c r="G21" s="187">
        <f t="shared" si="0"/>
        <v>82.857142857142861</v>
      </c>
      <c r="H21" s="188">
        <f t="shared" si="4"/>
        <v>0.59183673469387754</v>
      </c>
      <c r="I21" s="187">
        <f t="shared" si="1"/>
        <v>20.714285714285715</v>
      </c>
      <c r="J21" s="189">
        <f t="shared" si="2"/>
        <v>103.57142857142858</v>
      </c>
      <c r="K21" s="279">
        <f t="shared" si="3"/>
        <v>2.9591836734693882</v>
      </c>
      <c r="L21" s="9"/>
      <c r="M21" s="330"/>
      <c r="N21" s="330"/>
      <c r="O21" s="9"/>
      <c r="P21" s="333"/>
      <c r="Q21" s="334"/>
    </row>
    <row r="22" spans="1:17">
      <c r="A22" s="182">
        <f t="shared" si="5"/>
        <v>10</v>
      </c>
      <c r="B22" s="280" t="s">
        <v>367</v>
      </c>
      <c r="C22" s="325" t="s">
        <v>253</v>
      </c>
      <c r="D22" s="191">
        <v>1</v>
      </c>
      <c r="E22" s="191">
        <v>15</v>
      </c>
      <c r="F22" s="360">
        <v>1.6326530612244896</v>
      </c>
      <c r="G22" s="187">
        <f t="shared" si="0"/>
        <v>24.489795918367346</v>
      </c>
      <c r="H22" s="188">
        <f t="shared" si="4"/>
        <v>0.4081632653061224</v>
      </c>
      <c r="I22" s="187">
        <f t="shared" si="1"/>
        <v>6.1224489795918364</v>
      </c>
      <c r="J22" s="189">
        <f t="shared" si="2"/>
        <v>30.612244897959183</v>
      </c>
      <c r="K22" s="279">
        <f t="shared" si="3"/>
        <v>2.0408163265306123</v>
      </c>
      <c r="L22" s="9"/>
      <c r="M22" s="330"/>
      <c r="N22" s="330"/>
      <c r="O22" s="9"/>
      <c r="P22" s="333"/>
      <c r="Q22" s="334"/>
    </row>
    <row r="23" spans="1:17">
      <c r="A23" s="182">
        <f t="shared" si="5"/>
        <v>11</v>
      </c>
      <c r="B23" s="280" t="s">
        <v>368</v>
      </c>
      <c r="C23" s="325" t="s">
        <v>253</v>
      </c>
      <c r="D23" s="191">
        <v>1</v>
      </c>
      <c r="E23" s="191">
        <v>45</v>
      </c>
      <c r="F23" s="360">
        <v>0.89795918367346939</v>
      </c>
      <c r="G23" s="187">
        <f t="shared" si="0"/>
        <v>40.408163265306122</v>
      </c>
      <c r="H23" s="188">
        <f t="shared" si="4"/>
        <v>0.22448979591836735</v>
      </c>
      <c r="I23" s="187">
        <f t="shared" si="1"/>
        <v>10.102040816326531</v>
      </c>
      <c r="J23" s="189">
        <f t="shared" si="2"/>
        <v>50.510204081632651</v>
      </c>
      <c r="K23" s="279">
        <f t="shared" si="3"/>
        <v>1.1224489795918366</v>
      </c>
      <c r="L23" s="9"/>
      <c r="M23" s="330"/>
      <c r="N23" s="330"/>
      <c r="O23" s="9"/>
      <c r="P23" s="333"/>
      <c r="Q23" s="334"/>
    </row>
    <row r="24" spans="1:17">
      <c r="A24" s="182">
        <f t="shared" si="5"/>
        <v>12</v>
      </c>
      <c r="B24" s="280" t="s">
        <v>369</v>
      </c>
      <c r="C24" s="325" t="s">
        <v>253</v>
      </c>
      <c r="D24" s="191">
        <v>1</v>
      </c>
      <c r="E24" s="191">
        <v>324</v>
      </c>
      <c r="F24" s="360">
        <v>0.61224489795918358</v>
      </c>
      <c r="G24" s="187">
        <f t="shared" si="0"/>
        <v>198.36734693877548</v>
      </c>
      <c r="H24" s="188">
        <f t="shared" si="4"/>
        <v>0.15306122448979589</v>
      </c>
      <c r="I24" s="187">
        <f t="shared" si="1"/>
        <v>49.591836734693871</v>
      </c>
      <c r="J24" s="189">
        <f t="shared" si="2"/>
        <v>247.95918367346934</v>
      </c>
      <c r="K24" s="279">
        <f t="shared" si="3"/>
        <v>0.76530612244897944</v>
      </c>
      <c r="L24" s="9"/>
      <c r="M24" s="330"/>
      <c r="N24" s="330"/>
      <c r="O24" s="9"/>
      <c r="P24" s="333"/>
      <c r="Q24" s="334"/>
    </row>
    <row r="25" spans="1:17">
      <c r="A25" s="182">
        <f t="shared" si="5"/>
        <v>13</v>
      </c>
      <c r="B25" s="280" t="s">
        <v>370</v>
      </c>
      <c r="C25" s="325" t="s">
        <v>253</v>
      </c>
      <c r="D25" s="191">
        <v>1</v>
      </c>
      <c r="E25" s="191">
        <v>120</v>
      </c>
      <c r="F25" s="360">
        <v>5.8367346938775508</v>
      </c>
      <c r="G25" s="187">
        <f t="shared" si="0"/>
        <v>700.40816326530614</v>
      </c>
      <c r="H25" s="188">
        <f t="shared" si="4"/>
        <v>1.4591836734693877</v>
      </c>
      <c r="I25" s="187">
        <f t="shared" si="1"/>
        <v>175.10204081632654</v>
      </c>
      <c r="J25" s="189">
        <f t="shared" si="2"/>
        <v>875.51020408163265</v>
      </c>
      <c r="K25" s="279">
        <f t="shared" si="3"/>
        <v>7.295918367346939</v>
      </c>
      <c r="L25" s="9"/>
      <c r="M25" s="330"/>
      <c r="N25" s="330"/>
      <c r="O25" s="9"/>
      <c r="P25" s="333"/>
      <c r="Q25" s="334"/>
    </row>
    <row r="26" spans="1:17">
      <c r="A26" s="182">
        <f t="shared" si="5"/>
        <v>14</v>
      </c>
      <c r="B26" s="280" t="s">
        <v>371</v>
      </c>
      <c r="C26" s="325" t="s">
        <v>253</v>
      </c>
      <c r="D26" s="191">
        <v>1</v>
      </c>
      <c r="E26" s="191">
        <v>80</v>
      </c>
      <c r="F26" s="360">
        <v>2.3673469387755102</v>
      </c>
      <c r="G26" s="187">
        <f t="shared" si="0"/>
        <v>189.38775510204081</v>
      </c>
      <c r="H26" s="188">
        <f t="shared" si="4"/>
        <v>0.59183673469387754</v>
      </c>
      <c r="I26" s="187">
        <f t="shared" si="1"/>
        <v>47.346938775510203</v>
      </c>
      <c r="J26" s="189">
        <f t="shared" si="2"/>
        <v>236.73469387755102</v>
      </c>
      <c r="K26" s="279">
        <f t="shared" si="3"/>
        <v>2.9591836734693877</v>
      </c>
      <c r="L26" s="9"/>
      <c r="M26" s="330"/>
      <c r="N26" s="330"/>
      <c r="O26" s="9"/>
      <c r="P26" s="333"/>
      <c r="Q26" s="334"/>
    </row>
    <row r="27" spans="1:17">
      <c r="A27" s="182">
        <f t="shared" si="5"/>
        <v>15</v>
      </c>
      <c r="B27" s="280" t="s">
        <v>372</v>
      </c>
      <c r="C27" s="325" t="s">
        <v>20</v>
      </c>
      <c r="D27" s="191">
        <v>1</v>
      </c>
      <c r="E27" s="191">
        <v>14</v>
      </c>
      <c r="F27" s="360">
        <v>257.14285714285711</v>
      </c>
      <c r="G27" s="187">
        <f>F27*E27</f>
        <v>3599.9999999999995</v>
      </c>
      <c r="H27" s="188">
        <f t="shared" si="4"/>
        <v>64.285714285714278</v>
      </c>
      <c r="I27" s="187">
        <f t="shared" si="1"/>
        <v>899.99999999999989</v>
      </c>
      <c r="J27" s="189">
        <f t="shared" si="2"/>
        <v>4499.9999999999991</v>
      </c>
      <c r="K27" s="279">
        <f t="shared" si="3"/>
        <v>321.42857142857139</v>
      </c>
      <c r="L27" s="9"/>
      <c r="M27" s="330"/>
      <c r="N27" s="330"/>
      <c r="O27" s="9"/>
      <c r="P27" s="333"/>
      <c r="Q27" s="334"/>
    </row>
    <row r="28" spans="1:17">
      <c r="A28" s="182">
        <f t="shared" si="5"/>
        <v>16</v>
      </c>
      <c r="B28" s="280" t="s">
        <v>373</v>
      </c>
      <c r="C28" s="325" t="s">
        <v>20</v>
      </c>
      <c r="D28" s="191">
        <v>1</v>
      </c>
      <c r="E28" s="191">
        <v>2</v>
      </c>
      <c r="F28" s="360">
        <v>6122.4489795918362</v>
      </c>
      <c r="G28" s="187">
        <f t="shared" si="0"/>
        <v>12244.897959183672</v>
      </c>
      <c r="H28" s="188">
        <f t="shared" si="4"/>
        <v>1530.612244897959</v>
      </c>
      <c r="I28" s="187">
        <f t="shared" si="1"/>
        <v>3061.2244897959181</v>
      </c>
      <c r="J28" s="189">
        <f t="shared" si="2"/>
        <v>15306.12244897959</v>
      </c>
      <c r="K28" s="279">
        <f t="shared" si="3"/>
        <v>7653.0612244897948</v>
      </c>
      <c r="L28" s="9"/>
      <c r="M28" s="330"/>
      <c r="N28" s="330"/>
      <c r="O28" s="9"/>
      <c r="P28" s="333"/>
      <c r="Q28" s="334"/>
    </row>
    <row r="29" spans="1:17">
      <c r="A29" s="182">
        <f t="shared" si="5"/>
        <v>17</v>
      </c>
      <c r="B29" s="280" t="s">
        <v>374</v>
      </c>
      <c r="C29" s="325" t="s">
        <v>20</v>
      </c>
      <c r="D29" s="191">
        <v>1</v>
      </c>
      <c r="E29" s="191">
        <v>2</v>
      </c>
      <c r="F29" s="360">
        <v>326.53061224489795</v>
      </c>
      <c r="G29" s="187">
        <f t="shared" si="0"/>
        <v>653.0612244897959</v>
      </c>
      <c r="H29" s="188">
        <f t="shared" si="4"/>
        <v>81.632653061224488</v>
      </c>
      <c r="I29" s="187">
        <f t="shared" si="1"/>
        <v>163.26530612244898</v>
      </c>
      <c r="J29" s="189">
        <f t="shared" si="2"/>
        <v>816.32653061224482</v>
      </c>
      <c r="K29" s="279">
        <f t="shared" si="3"/>
        <v>408.16326530612241</v>
      </c>
      <c r="L29" s="9"/>
      <c r="M29" s="330"/>
      <c r="N29" s="330"/>
      <c r="O29" s="9"/>
      <c r="P29" s="333"/>
      <c r="Q29" s="331"/>
    </row>
    <row r="30" spans="1:17">
      <c r="A30" s="182">
        <f t="shared" si="5"/>
        <v>18</v>
      </c>
      <c r="B30" s="280" t="s">
        <v>375</v>
      </c>
      <c r="C30" s="325" t="s">
        <v>20</v>
      </c>
      <c r="D30" s="191">
        <v>1</v>
      </c>
      <c r="E30" s="191">
        <v>2</v>
      </c>
      <c r="F30" s="360">
        <v>489.79591836734693</v>
      </c>
      <c r="G30" s="187">
        <f t="shared" si="0"/>
        <v>979.59183673469386</v>
      </c>
      <c r="H30" s="188">
        <f t="shared" si="4"/>
        <v>122.44897959183673</v>
      </c>
      <c r="I30" s="187">
        <f t="shared" si="1"/>
        <v>244.89795918367346</v>
      </c>
      <c r="J30" s="189">
        <f t="shared" si="2"/>
        <v>1224.4897959183672</v>
      </c>
      <c r="K30" s="279">
        <f t="shared" si="3"/>
        <v>612.24489795918362</v>
      </c>
      <c r="L30" s="9"/>
      <c r="M30" s="330"/>
      <c r="N30" s="330"/>
      <c r="O30" s="9"/>
      <c r="P30" s="333"/>
      <c r="Q30" s="331"/>
    </row>
    <row r="31" spans="1:17">
      <c r="A31" s="182">
        <f>A30+1</f>
        <v>19</v>
      </c>
      <c r="B31" s="280" t="s">
        <v>376</v>
      </c>
      <c r="C31" s="325" t="s">
        <v>20</v>
      </c>
      <c r="D31" s="191">
        <v>1</v>
      </c>
      <c r="E31" s="191">
        <v>5</v>
      </c>
      <c r="F31" s="360">
        <v>32.653061224489797</v>
      </c>
      <c r="G31" s="187">
        <f t="shared" si="0"/>
        <v>163.26530612244898</v>
      </c>
      <c r="H31" s="188">
        <f t="shared" si="4"/>
        <v>8.1632653061224492</v>
      </c>
      <c r="I31" s="187">
        <f t="shared" si="1"/>
        <v>40.816326530612244</v>
      </c>
      <c r="J31" s="189">
        <f t="shared" si="2"/>
        <v>204.08163265306121</v>
      </c>
      <c r="K31" s="279">
        <f t="shared" si="3"/>
        <v>40.816326530612244</v>
      </c>
      <c r="L31" s="9"/>
      <c r="M31" s="330"/>
      <c r="N31" s="330"/>
      <c r="O31" s="9"/>
      <c r="P31" s="333"/>
      <c r="Q31" s="331"/>
    </row>
    <row r="32" spans="1:17">
      <c r="A32" s="182">
        <f>A30+1</f>
        <v>19</v>
      </c>
      <c r="B32" s="280" t="s">
        <v>377</v>
      </c>
      <c r="C32" s="325" t="s">
        <v>20</v>
      </c>
      <c r="D32" s="191">
        <v>1</v>
      </c>
      <c r="E32" s="191">
        <v>10</v>
      </c>
      <c r="F32" s="360">
        <v>20.938775510204078</v>
      </c>
      <c r="G32" s="187">
        <f t="shared" si="0"/>
        <v>209.38775510204079</v>
      </c>
      <c r="H32" s="188">
        <f t="shared" si="4"/>
        <v>5.2346938775510194</v>
      </c>
      <c r="I32" s="187">
        <f t="shared" si="1"/>
        <v>52.346938775510196</v>
      </c>
      <c r="J32" s="189">
        <f t="shared" si="2"/>
        <v>261.73469387755097</v>
      </c>
      <c r="K32" s="279">
        <f t="shared" si="3"/>
        <v>26.173469387755098</v>
      </c>
      <c r="L32" s="9"/>
      <c r="M32" s="330"/>
      <c r="N32" s="330"/>
      <c r="O32" s="9"/>
      <c r="P32" s="333"/>
      <c r="Q32" s="331"/>
    </row>
    <row r="33" spans="1:17">
      <c r="A33" s="182">
        <f>A31+1</f>
        <v>20</v>
      </c>
      <c r="B33" s="280" t="s">
        <v>378</v>
      </c>
      <c r="C33" s="325" t="s">
        <v>20</v>
      </c>
      <c r="D33" s="191">
        <v>1</v>
      </c>
      <c r="E33" s="191">
        <v>1</v>
      </c>
      <c r="F33" s="360">
        <v>13.632653061224488</v>
      </c>
      <c r="G33" s="187">
        <f t="shared" si="0"/>
        <v>13.632653061224488</v>
      </c>
      <c r="H33" s="188">
        <f t="shared" si="4"/>
        <v>3.408163265306122</v>
      </c>
      <c r="I33" s="187">
        <f t="shared" si="1"/>
        <v>3.408163265306122</v>
      </c>
      <c r="J33" s="189">
        <f t="shared" si="2"/>
        <v>17.04081632653061</v>
      </c>
      <c r="K33" s="279">
        <f t="shared" si="3"/>
        <v>17.04081632653061</v>
      </c>
      <c r="L33" s="9"/>
      <c r="M33" s="330"/>
      <c r="N33" s="330"/>
      <c r="O33" s="9"/>
      <c r="P33" s="333"/>
      <c r="Q33" s="331"/>
    </row>
    <row r="34" spans="1:17">
      <c r="A34" s="182">
        <f>A33+1</f>
        <v>21</v>
      </c>
      <c r="B34" s="280" t="s">
        <v>379</v>
      </c>
      <c r="C34" s="325" t="s">
        <v>20</v>
      </c>
      <c r="D34" s="191">
        <v>1</v>
      </c>
      <c r="E34" s="191">
        <v>3</v>
      </c>
      <c r="F34" s="360">
        <v>7.7142857142857135</v>
      </c>
      <c r="G34" s="187">
        <f t="shared" si="0"/>
        <v>23.142857142857139</v>
      </c>
      <c r="H34" s="188">
        <f t="shared" si="4"/>
        <v>1.9285714285714284</v>
      </c>
      <c r="I34" s="187">
        <f t="shared" si="1"/>
        <v>5.7857142857142847</v>
      </c>
      <c r="J34" s="189">
        <f t="shared" si="2"/>
        <v>28.928571428571423</v>
      </c>
      <c r="K34" s="279">
        <f t="shared" si="3"/>
        <v>9.6428571428571406</v>
      </c>
      <c r="L34" s="9"/>
      <c r="M34" s="330"/>
      <c r="N34" s="330"/>
      <c r="O34" s="9"/>
      <c r="P34" s="333"/>
      <c r="Q34" s="331"/>
    </row>
    <row r="35" spans="1:17">
      <c r="A35" s="182">
        <f>A33+1</f>
        <v>21</v>
      </c>
      <c r="B35" s="280" t="s">
        <v>380</v>
      </c>
      <c r="C35" s="325" t="s">
        <v>20</v>
      </c>
      <c r="D35" s="191">
        <v>1</v>
      </c>
      <c r="E35" s="191">
        <v>16</v>
      </c>
      <c r="F35" s="360">
        <v>4.408163265306122</v>
      </c>
      <c r="G35" s="187">
        <f t="shared" si="0"/>
        <v>70.530612244897952</v>
      </c>
      <c r="H35" s="188">
        <f t="shared" si="4"/>
        <v>1.1020408163265305</v>
      </c>
      <c r="I35" s="187">
        <f t="shared" si="1"/>
        <v>17.632653061224488</v>
      </c>
      <c r="J35" s="189">
        <f t="shared" si="2"/>
        <v>88.16326530612244</v>
      </c>
      <c r="K35" s="279">
        <f t="shared" si="3"/>
        <v>5.5102040816326525</v>
      </c>
      <c r="L35" s="9"/>
      <c r="M35" s="330"/>
      <c r="N35" s="330"/>
      <c r="O35" s="9"/>
      <c r="P35" s="333"/>
      <c r="Q35" s="331"/>
    </row>
    <row r="36" spans="1:17">
      <c r="A36" s="182">
        <f>A34+1</f>
        <v>22</v>
      </c>
      <c r="B36" s="280" t="s">
        <v>381</v>
      </c>
      <c r="C36" s="325" t="s">
        <v>20</v>
      </c>
      <c r="D36" s="191">
        <v>1</v>
      </c>
      <c r="E36" s="191">
        <v>15</v>
      </c>
      <c r="F36" s="360">
        <v>2.3673469387755102</v>
      </c>
      <c r="G36" s="187">
        <f t="shared" si="0"/>
        <v>35.510204081632651</v>
      </c>
      <c r="H36" s="188">
        <f t="shared" si="4"/>
        <v>0.59183673469387754</v>
      </c>
      <c r="I36" s="187">
        <f t="shared" si="1"/>
        <v>8.8775510204081627</v>
      </c>
      <c r="J36" s="189">
        <f t="shared" si="2"/>
        <v>44.387755102040813</v>
      </c>
      <c r="K36" s="279">
        <f t="shared" si="3"/>
        <v>2.9591836734693877</v>
      </c>
      <c r="L36" s="9"/>
      <c r="M36" s="330"/>
      <c r="N36" s="330"/>
      <c r="O36" s="9"/>
      <c r="P36" s="333"/>
      <c r="Q36" s="331"/>
    </row>
    <row r="37" spans="1:17">
      <c r="A37" s="182">
        <f>A36+1</f>
        <v>23</v>
      </c>
      <c r="B37" s="280" t="s">
        <v>382</v>
      </c>
      <c r="C37" s="325" t="s">
        <v>20</v>
      </c>
      <c r="D37" s="191">
        <v>1</v>
      </c>
      <c r="E37" s="191">
        <v>187</v>
      </c>
      <c r="F37" s="360">
        <v>1.5918367346938773</v>
      </c>
      <c r="G37" s="187">
        <f t="shared" si="0"/>
        <v>297.67346938775506</v>
      </c>
      <c r="H37" s="188">
        <f t="shared" si="4"/>
        <v>0.39795918367346933</v>
      </c>
      <c r="I37" s="187">
        <f t="shared" si="1"/>
        <v>74.418367346938766</v>
      </c>
      <c r="J37" s="189">
        <f t="shared" si="2"/>
        <v>372.09183673469386</v>
      </c>
      <c r="K37" s="279">
        <f t="shared" si="3"/>
        <v>1.9897959183673468</v>
      </c>
      <c r="L37" s="9"/>
      <c r="M37" s="330"/>
      <c r="N37" s="330"/>
      <c r="O37" s="9"/>
      <c r="P37" s="333"/>
      <c r="Q37" s="331"/>
    </row>
    <row r="38" spans="1:17">
      <c r="A38" s="182">
        <f>A31+1</f>
        <v>20</v>
      </c>
      <c r="B38" s="280" t="s">
        <v>383</v>
      </c>
      <c r="C38" s="325" t="s">
        <v>20</v>
      </c>
      <c r="D38" s="191">
        <v>1</v>
      </c>
      <c r="E38" s="191">
        <v>30</v>
      </c>
      <c r="F38" s="360">
        <v>51.020408163265301</v>
      </c>
      <c r="G38" s="187">
        <f>F38*E38</f>
        <v>1530.612244897959</v>
      </c>
      <c r="H38" s="188">
        <f t="shared" si="4"/>
        <v>12.755102040816325</v>
      </c>
      <c r="I38" s="187">
        <f t="shared" si="1"/>
        <v>382.65306122448976</v>
      </c>
      <c r="J38" s="189">
        <f t="shared" si="2"/>
        <v>1913.2653061224487</v>
      </c>
      <c r="K38" s="279">
        <f t="shared" si="3"/>
        <v>63.77551020408162</v>
      </c>
      <c r="L38" s="9"/>
      <c r="M38" s="330"/>
      <c r="N38" s="330"/>
      <c r="O38" s="9"/>
      <c r="P38" s="333"/>
      <c r="Q38" s="334"/>
    </row>
    <row r="39" spans="1:17">
      <c r="A39" s="182">
        <f t="shared" si="5"/>
        <v>21</v>
      </c>
      <c r="B39" s="280" t="s">
        <v>384</v>
      </c>
      <c r="C39" s="325" t="s">
        <v>20</v>
      </c>
      <c r="D39" s="191">
        <v>1</v>
      </c>
      <c r="E39" s="191">
        <v>46</v>
      </c>
      <c r="F39" s="360">
        <v>24.489795918367346</v>
      </c>
      <c r="G39" s="187">
        <f t="shared" si="0"/>
        <v>1126.5306122448978</v>
      </c>
      <c r="H39" s="188">
        <f t="shared" si="4"/>
        <v>6.1224489795918364</v>
      </c>
      <c r="I39" s="187">
        <f t="shared" si="1"/>
        <v>281.63265306122446</v>
      </c>
      <c r="J39" s="189">
        <f t="shared" si="2"/>
        <v>1408.1632653061224</v>
      </c>
      <c r="K39" s="279">
        <f t="shared" si="3"/>
        <v>30.612244897959183</v>
      </c>
      <c r="L39" s="9"/>
      <c r="M39" s="330"/>
      <c r="N39" s="330"/>
      <c r="O39" s="9"/>
      <c r="P39" s="333"/>
      <c r="Q39" s="334"/>
    </row>
    <row r="40" spans="1:17">
      <c r="A40" s="182">
        <f>A39+1</f>
        <v>22</v>
      </c>
      <c r="B40" s="280" t="s">
        <v>385</v>
      </c>
      <c r="C40" s="325" t="s">
        <v>20</v>
      </c>
      <c r="D40" s="191">
        <v>1</v>
      </c>
      <c r="E40" s="191">
        <v>94</v>
      </c>
      <c r="F40" s="360">
        <v>0.4081632653061224</v>
      </c>
      <c r="G40" s="187">
        <f t="shared" si="0"/>
        <v>38.367346938775505</v>
      </c>
      <c r="H40" s="188">
        <f t="shared" si="4"/>
        <v>0.1020408163265306</v>
      </c>
      <c r="I40" s="187">
        <f t="shared" si="1"/>
        <v>9.5918367346938762</v>
      </c>
      <c r="J40" s="189">
        <f t="shared" si="2"/>
        <v>47.959183673469383</v>
      </c>
      <c r="K40" s="279">
        <f t="shared" si="3"/>
        <v>0.51020408163265296</v>
      </c>
      <c r="L40" s="9"/>
      <c r="M40" s="330"/>
      <c r="N40" s="330"/>
      <c r="O40" s="9"/>
      <c r="P40" s="333"/>
      <c r="Q40" s="331"/>
    </row>
    <row r="41" spans="1:17">
      <c r="A41" s="182">
        <f>A40+1</f>
        <v>23</v>
      </c>
      <c r="B41" s="280" t="s">
        <v>386</v>
      </c>
      <c r="C41" s="325" t="s">
        <v>20</v>
      </c>
      <c r="D41" s="191">
        <v>1</v>
      </c>
      <c r="E41" s="191">
        <v>210</v>
      </c>
      <c r="F41" s="360">
        <v>0.4081632653061224</v>
      </c>
      <c r="G41" s="187">
        <f t="shared" si="0"/>
        <v>85.714285714285708</v>
      </c>
      <c r="H41" s="188">
        <f t="shared" si="4"/>
        <v>0.1020408163265306</v>
      </c>
      <c r="I41" s="187">
        <f t="shared" si="1"/>
        <v>21.428571428571427</v>
      </c>
      <c r="J41" s="189">
        <f t="shared" si="2"/>
        <v>107.14285714285714</v>
      </c>
      <c r="K41" s="279">
        <f t="shared" si="3"/>
        <v>0.51020408163265307</v>
      </c>
      <c r="L41" s="9"/>
      <c r="M41" s="330"/>
      <c r="N41" s="330"/>
      <c r="O41" s="9"/>
      <c r="P41" s="333"/>
      <c r="Q41" s="331"/>
    </row>
    <row r="42" spans="1:17">
      <c r="A42" s="182">
        <f>A41+1</f>
        <v>24</v>
      </c>
      <c r="B42" s="280" t="s">
        <v>387</v>
      </c>
      <c r="C42" s="325" t="s">
        <v>20</v>
      </c>
      <c r="D42" s="191">
        <v>1</v>
      </c>
      <c r="E42" s="191">
        <v>38</v>
      </c>
      <c r="F42" s="360">
        <v>0.4081632653061224</v>
      </c>
      <c r="G42" s="187">
        <f t="shared" si="0"/>
        <v>15.510204081632651</v>
      </c>
      <c r="H42" s="188">
        <f t="shared" si="4"/>
        <v>0.1020408163265306</v>
      </c>
      <c r="I42" s="187">
        <f t="shared" si="1"/>
        <v>3.8775510204081627</v>
      </c>
      <c r="J42" s="189">
        <f t="shared" si="2"/>
        <v>19.387755102040813</v>
      </c>
      <c r="K42" s="279">
        <f t="shared" si="3"/>
        <v>0.51020408163265296</v>
      </c>
      <c r="L42" s="9"/>
      <c r="M42" s="330"/>
      <c r="N42" s="330"/>
      <c r="O42" s="9"/>
      <c r="P42" s="333"/>
      <c r="Q42" s="331"/>
    </row>
    <row r="43" spans="1:17">
      <c r="A43" s="182">
        <f>A41+1</f>
        <v>24</v>
      </c>
      <c r="B43" s="280" t="s">
        <v>388</v>
      </c>
      <c r="C43" s="325" t="s">
        <v>20</v>
      </c>
      <c r="D43" s="191">
        <v>1</v>
      </c>
      <c r="E43" s="191">
        <v>125</v>
      </c>
      <c r="F43" s="360">
        <v>0.4081632653061224</v>
      </c>
      <c r="G43" s="187">
        <f t="shared" si="0"/>
        <v>51.020408163265301</v>
      </c>
      <c r="H43" s="188">
        <f t="shared" si="4"/>
        <v>0.1020408163265306</v>
      </c>
      <c r="I43" s="187">
        <f t="shared" si="1"/>
        <v>12.755102040816325</v>
      </c>
      <c r="J43" s="189">
        <f t="shared" si="2"/>
        <v>63.775510204081627</v>
      </c>
      <c r="K43" s="279">
        <f t="shared" si="3"/>
        <v>0.51020408163265296</v>
      </c>
      <c r="L43" s="9"/>
      <c r="M43" s="330"/>
      <c r="N43" s="330"/>
      <c r="O43" s="9"/>
      <c r="P43" s="333"/>
      <c r="Q43" s="331"/>
    </row>
    <row r="44" spans="1:17">
      <c r="A44" s="182">
        <f t="shared" si="5"/>
        <v>25</v>
      </c>
      <c r="B44" s="280" t="s">
        <v>389</v>
      </c>
      <c r="C44" s="325" t="s">
        <v>20</v>
      </c>
      <c r="D44" s="191">
        <v>1</v>
      </c>
      <c r="E44" s="191">
        <v>163</v>
      </c>
      <c r="F44" s="360">
        <v>0.4081632653061224</v>
      </c>
      <c r="G44" s="187">
        <f t="shared" si="0"/>
        <v>66.530612244897952</v>
      </c>
      <c r="H44" s="188">
        <f t="shared" si="4"/>
        <v>0.1020408163265306</v>
      </c>
      <c r="I44" s="187">
        <f t="shared" si="1"/>
        <v>16.632653061224488</v>
      </c>
      <c r="J44" s="189">
        <f t="shared" si="2"/>
        <v>83.16326530612244</v>
      </c>
      <c r="K44" s="279">
        <f t="shared" si="3"/>
        <v>0.51020408163265296</v>
      </c>
      <c r="L44" s="9"/>
      <c r="M44" s="330"/>
      <c r="N44" s="330"/>
      <c r="O44" s="9"/>
      <c r="P44" s="333"/>
      <c r="Q44" s="331"/>
    </row>
    <row r="45" spans="1:17">
      <c r="A45" s="182">
        <f t="shared" si="5"/>
        <v>26</v>
      </c>
      <c r="B45" s="280" t="s">
        <v>390</v>
      </c>
      <c r="C45" s="325" t="s">
        <v>20</v>
      </c>
      <c r="D45" s="191">
        <v>1</v>
      </c>
      <c r="E45" s="191">
        <v>456</v>
      </c>
      <c r="F45" s="360">
        <v>0.4081632653061224</v>
      </c>
      <c r="G45" s="187">
        <f t="shared" si="0"/>
        <v>186.12244897959181</v>
      </c>
      <c r="H45" s="188">
        <f t="shared" si="4"/>
        <v>0.1020408163265306</v>
      </c>
      <c r="I45" s="187">
        <f t="shared" si="1"/>
        <v>46.530612244897952</v>
      </c>
      <c r="J45" s="189">
        <f t="shared" si="2"/>
        <v>232.65306122448976</v>
      </c>
      <c r="K45" s="279">
        <f t="shared" si="3"/>
        <v>0.51020408163265296</v>
      </c>
      <c r="L45" s="9"/>
      <c r="M45" s="330"/>
      <c r="N45" s="330"/>
      <c r="O45" s="9"/>
      <c r="P45" s="333"/>
      <c r="Q45" s="331"/>
    </row>
    <row r="46" spans="1:17">
      <c r="A46" s="182">
        <f>A45+1</f>
        <v>27</v>
      </c>
      <c r="B46" s="280" t="s">
        <v>391</v>
      </c>
      <c r="C46" s="325" t="s">
        <v>20</v>
      </c>
      <c r="D46" s="191">
        <v>1</v>
      </c>
      <c r="E46" s="191">
        <v>1</v>
      </c>
      <c r="F46" s="360">
        <v>0.4081632653061224</v>
      </c>
      <c r="G46" s="187">
        <f t="shared" si="0"/>
        <v>0.4081632653061224</v>
      </c>
      <c r="H46" s="188">
        <f t="shared" si="4"/>
        <v>0.1020408163265306</v>
      </c>
      <c r="I46" s="187">
        <f t="shared" si="1"/>
        <v>0.1020408163265306</v>
      </c>
      <c r="J46" s="189">
        <f t="shared" si="2"/>
        <v>0.51020408163265296</v>
      </c>
      <c r="K46" s="279">
        <f t="shared" si="3"/>
        <v>0.51020408163265296</v>
      </c>
      <c r="L46" s="9"/>
      <c r="M46" s="330"/>
      <c r="N46" s="330"/>
      <c r="O46" s="9"/>
      <c r="P46" s="333"/>
      <c r="Q46" s="331"/>
    </row>
    <row r="47" spans="1:17">
      <c r="A47" s="182">
        <f t="shared" si="5"/>
        <v>28</v>
      </c>
      <c r="B47" s="280" t="s">
        <v>392</v>
      </c>
      <c r="C47" s="325" t="s">
        <v>20</v>
      </c>
      <c r="D47" s="191">
        <v>1</v>
      </c>
      <c r="E47" s="191">
        <v>1</v>
      </c>
      <c r="F47" s="360">
        <v>0.4081632653061224</v>
      </c>
      <c r="G47" s="187">
        <f t="shared" si="0"/>
        <v>0.4081632653061224</v>
      </c>
      <c r="H47" s="188">
        <f t="shared" si="4"/>
        <v>0.1020408163265306</v>
      </c>
      <c r="I47" s="187">
        <f t="shared" si="1"/>
        <v>0.1020408163265306</v>
      </c>
      <c r="J47" s="189">
        <f t="shared" si="2"/>
        <v>0.51020408163265296</v>
      </c>
      <c r="K47" s="279">
        <f t="shared" si="3"/>
        <v>0.51020408163265296</v>
      </c>
      <c r="L47" s="9"/>
      <c r="M47" s="330"/>
      <c r="N47" s="330"/>
      <c r="O47" s="9"/>
      <c r="P47" s="333"/>
      <c r="Q47" s="331"/>
    </row>
    <row r="48" spans="1:17">
      <c r="A48" s="182">
        <f t="shared" si="5"/>
        <v>29</v>
      </c>
      <c r="B48" s="280" t="s">
        <v>393</v>
      </c>
      <c r="C48" s="325" t="s">
        <v>20</v>
      </c>
      <c r="D48" s="191">
        <v>1</v>
      </c>
      <c r="E48" s="191">
        <v>4</v>
      </c>
      <c r="F48" s="360">
        <v>0.4081632653061224</v>
      </c>
      <c r="G48" s="187">
        <f t="shared" si="0"/>
        <v>1.6326530612244896</v>
      </c>
      <c r="H48" s="188">
        <f t="shared" si="4"/>
        <v>0.1020408163265306</v>
      </c>
      <c r="I48" s="187">
        <f t="shared" si="1"/>
        <v>0.4081632653061224</v>
      </c>
      <c r="J48" s="189">
        <f t="shared" si="2"/>
        <v>2.0408163265306118</v>
      </c>
      <c r="K48" s="279">
        <f t="shared" si="3"/>
        <v>0.51020408163265296</v>
      </c>
      <c r="L48" s="9"/>
      <c r="M48" s="330"/>
      <c r="N48" s="330"/>
      <c r="O48" s="9"/>
      <c r="P48" s="333"/>
      <c r="Q48" s="334"/>
    </row>
    <row r="49" spans="1:17">
      <c r="A49" s="182">
        <f t="shared" si="5"/>
        <v>30</v>
      </c>
      <c r="B49" s="280" t="s">
        <v>394</v>
      </c>
      <c r="C49" s="325" t="s">
        <v>20</v>
      </c>
      <c r="D49" s="191">
        <v>1</v>
      </c>
      <c r="E49" s="191">
        <v>4</v>
      </c>
      <c r="F49" s="360">
        <v>0.4081632653061224</v>
      </c>
      <c r="G49" s="187">
        <f t="shared" si="0"/>
        <v>1.6326530612244896</v>
      </c>
      <c r="H49" s="188">
        <f t="shared" si="4"/>
        <v>0.1020408163265306</v>
      </c>
      <c r="I49" s="187">
        <f t="shared" si="1"/>
        <v>0.4081632653061224</v>
      </c>
      <c r="J49" s="189">
        <f t="shared" si="2"/>
        <v>2.0408163265306118</v>
      </c>
      <c r="K49" s="279">
        <f t="shared" si="3"/>
        <v>0.51020408163265296</v>
      </c>
      <c r="L49" s="9"/>
      <c r="M49" s="330"/>
      <c r="N49" s="330"/>
      <c r="O49" s="9"/>
      <c r="P49" s="333"/>
      <c r="Q49" s="334"/>
    </row>
    <row r="50" spans="1:17">
      <c r="A50" s="182">
        <f t="shared" si="5"/>
        <v>31</v>
      </c>
      <c r="B50" s="280" t="s">
        <v>395</v>
      </c>
      <c r="C50" s="325" t="s">
        <v>20</v>
      </c>
      <c r="D50" s="191">
        <v>1</v>
      </c>
      <c r="E50" s="191">
        <v>1</v>
      </c>
      <c r="F50" s="360">
        <v>0.4081632653061224</v>
      </c>
      <c r="G50" s="187">
        <f t="shared" si="0"/>
        <v>0.4081632653061224</v>
      </c>
      <c r="H50" s="188">
        <f t="shared" si="4"/>
        <v>0.1020408163265306</v>
      </c>
      <c r="I50" s="187">
        <f t="shared" si="1"/>
        <v>0.1020408163265306</v>
      </c>
      <c r="J50" s="189">
        <f t="shared" si="2"/>
        <v>0.51020408163265296</v>
      </c>
      <c r="K50" s="279">
        <f t="shared" si="3"/>
        <v>0.51020408163265296</v>
      </c>
      <c r="L50" s="9"/>
      <c r="M50" s="330"/>
      <c r="N50" s="330"/>
      <c r="O50" s="9"/>
      <c r="P50" s="333"/>
      <c r="Q50" s="331"/>
    </row>
    <row r="51" spans="1:17">
      <c r="A51" s="182">
        <f t="shared" si="5"/>
        <v>32</v>
      </c>
      <c r="B51" s="280" t="s">
        <v>396</v>
      </c>
      <c r="C51" s="325" t="s">
        <v>20</v>
      </c>
      <c r="D51" s="191">
        <v>1</v>
      </c>
      <c r="E51" s="191">
        <v>9</v>
      </c>
      <c r="F51" s="360">
        <v>0.4081632653061224</v>
      </c>
      <c r="G51" s="187">
        <f t="shared" si="0"/>
        <v>3.6734693877551017</v>
      </c>
      <c r="H51" s="188">
        <f t="shared" si="4"/>
        <v>0.1020408163265306</v>
      </c>
      <c r="I51" s="187">
        <f t="shared" si="1"/>
        <v>0.91836734693877542</v>
      </c>
      <c r="J51" s="189">
        <f t="shared" si="2"/>
        <v>4.5918367346938771</v>
      </c>
      <c r="K51" s="279">
        <f t="shared" si="3"/>
        <v>0.51020408163265296</v>
      </c>
      <c r="L51" s="9"/>
      <c r="M51" s="330"/>
      <c r="N51" s="330"/>
      <c r="O51" s="9"/>
      <c r="P51" s="333"/>
      <c r="Q51" s="331"/>
    </row>
    <row r="52" spans="1:17" s="105" customFormat="1" ht="23.25" customHeight="1">
      <c r="A52" s="434" t="s">
        <v>397</v>
      </c>
      <c r="B52" s="434"/>
      <c r="C52" s="434"/>
      <c r="D52" s="323"/>
      <c r="E52" s="323"/>
      <c r="F52" s="360">
        <v>0</v>
      </c>
      <c r="G52" s="323"/>
      <c r="H52" s="188">
        <f t="shared" si="4"/>
        <v>0</v>
      </c>
      <c r="I52" s="323"/>
      <c r="J52" s="323"/>
      <c r="K52" s="324"/>
      <c r="L52" s="9"/>
      <c r="M52" s="287"/>
      <c r="N52" s="287"/>
      <c r="P52" s="287"/>
      <c r="Q52" s="332"/>
    </row>
    <row r="53" spans="1:17">
      <c r="A53" s="182">
        <f>A51+1</f>
        <v>33</v>
      </c>
      <c r="B53" s="280" t="s">
        <v>370</v>
      </c>
      <c r="C53" s="325" t="s">
        <v>253</v>
      </c>
      <c r="D53" s="191">
        <v>1</v>
      </c>
      <c r="E53" s="191">
        <v>20</v>
      </c>
      <c r="F53" s="360">
        <v>5.8367346938775508</v>
      </c>
      <c r="G53" s="187">
        <f t="shared" si="0"/>
        <v>116.73469387755102</v>
      </c>
      <c r="H53" s="188">
        <f t="shared" si="4"/>
        <v>1.4591836734693877</v>
      </c>
      <c r="I53" s="187">
        <f t="shared" si="1"/>
        <v>29.183673469387756</v>
      </c>
      <c r="J53" s="189">
        <f t="shared" si="2"/>
        <v>145.91836734693879</v>
      </c>
      <c r="K53" s="279">
        <f t="shared" si="3"/>
        <v>7.2959183673469399</v>
      </c>
      <c r="L53" s="9"/>
      <c r="M53" s="330"/>
      <c r="N53" s="330"/>
      <c r="O53" s="9"/>
      <c r="P53" s="333"/>
      <c r="Q53" s="331"/>
    </row>
    <row r="54" spans="1:17">
      <c r="A54" s="182">
        <f>A53+1</f>
        <v>34</v>
      </c>
      <c r="B54" s="280" t="s">
        <v>371</v>
      </c>
      <c r="C54" s="325" t="s">
        <v>253</v>
      </c>
      <c r="D54" s="191">
        <v>1</v>
      </c>
      <c r="E54" s="191">
        <v>30</v>
      </c>
      <c r="F54" s="360">
        <v>2.3673469387755102</v>
      </c>
      <c r="G54" s="187">
        <f t="shared" si="0"/>
        <v>71.020408163265301</v>
      </c>
      <c r="H54" s="188">
        <f t="shared" si="4"/>
        <v>0.59183673469387754</v>
      </c>
      <c r="I54" s="187">
        <f t="shared" si="1"/>
        <v>17.755102040816325</v>
      </c>
      <c r="J54" s="189">
        <f t="shared" si="2"/>
        <v>88.775510204081627</v>
      </c>
      <c r="K54" s="279">
        <f t="shared" si="3"/>
        <v>2.9591836734693877</v>
      </c>
      <c r="L54" s="9"/>
      <c r="M54" s="330"/>
      <c r="N54" s="330"/>
      <c r="O54" s="9"/>
      <c r="P54" s="333"/>
      <c r="Q54" s="331"/>
    </row>
    <row r="55" spans="1:17">
      <c r="A55" s="182">
        <f>A54+1</f>
        <v>35</v>
      </c>
      <c r="B55" s="280" t="s">
        <v>376</v>
      </c>
      <c r="C55" s="325" t="s">
        <v>20</v>
      </c>
      <c r="D55" s="191">
        <v>1</v>
      </c>
      <c r="E55" s="191">
        <v>1</v>
      </c>
      <c r="F55" s="360">
        <v>20.408163265306122</v>
      </c>
      <c r="G55" s="187">
        <f t="shared" si="0"/>
        <v>20.408163265306122</v>
      </c>
      <c r="H55" s="188">
        <f t="shared" si="4"/>
        <v>5.1020408163265305</v>
      </c>
      <c r="I55" s="187">
        <f t="shared" si="1"/>
        <v>5.1020408163265305</v>
      </c>
      <c r="J55" s="189">
        <f t="shared" si="2"/>
        <v>25.510204081632651</v>
      </c>
      <c r="K55" s="279">
        <f t="shared" si="3"/>
        <v>25.510204081632651</v>
      </c>
      <c r="L55" s="9"/>
      <c r="M55" s="330"/>
      <c r="N55" s="330"/>
      <c r="O55" s="9"/>
      <c r="P55" s="333"/>
      <c r="Q55" s="331"/>
    </row>
    <row r="56" spans="1:17">
      <c r="A56" s="182">
        <f>A54+1</f>
        <v>35</v>
      </c>
      <c r="B56" s="280" t="s">
        <v>377</v>
      </c>
      <c r="C56" s="325" t="s">
        <v>20</v>
      </c>
      <c r="D56" s="191">
        <v>1</v>
      </c>
      <c r="E56" s="191">
        <v>2</v>
      </c>
      <c r="F56" s="360">
        <v>20.938775510204078</v>
      </c>
      <c r="G56" s="187">
        <f t="shared" si="0"/>
        <v>41.877551020408156</v>
      </c>
      <c r="H56" s="188">
        <f t="shared" si="4"/>
        <v>5.2346938775510194</v>
      </c>
      <c r="I56" s="187">
        <f t="shared" si="1"/>
        <v>10.469387755102039</v>
      </c>
      <c r="J56" s="189">
        <f t="shared" si="2"/>
        <v>52.346938775510196</v>
      </c>
      <c r="K56" s="279">
        <f t="shared" si="3"/>
        <v>26.173469387755098</v>
      </c>
      <c r="L56" s="9"/>
      <c r="M56" s="330"/>
      <c r="N56" s="330"/>
      <c r="O56" s="9"/>
      <c r="P56" s="333"/>
      <c r="Q56" s="331"/>
    </row>
    <row r="57" spans="1:17">
      <c r="A57" s="182">
        <f>A54+1</f>
        <v>35</v>
      </c>
      <c r="B57" s="280" t="s">
        <v>398</v>
      </c>
      <c r="C57" s="325" t="s">
        <v>20</v>
      </c>
      <c r="D57" s="191">
        <v>1</v>
      </c>
      <c r="E57" s="191">
        <v>2</v>
      </c>
      <c r="F57" s="360">
        <v>102.0408163265306</v>
      </c>
      <c r="G57" s="187">
        <f t="shared" si="0"/>
        <v>204.08163265306121</v>
      </c>
      <c r="H57" s="188">
        <f t="shared" si="4"/>
        <v>25.510204081632651</v>
      </c>
      <c r="I57" s="187">
        <f t="shared" si="1"/>
        <v>51.020408163265301</v>
      </c>
      <c r="J57" s="189">
        <f t="shared" si="2"/>
        <v>255.10204081632651</v>
      </c>
      <c r="K57" s="279">
        <f t="shared" si="3"/>
        <v>127.55102040816325</v>
      </c>
      <c r="L57" s="9"/>
      <c r="M57" s="330"/>
      <c r="N57" s="330"/>
      <c r="O57" s="9"/>
      <c r="P57" s="333"/>
      <c r="Q57" s="331"/>
    </row>
    <row r="58" spans="1:17">
      <c r="A58" s="182">
        <f t="shared" si="5"/>
        <v>36</v>
      </c>
      <c r="B58" s="280" t="s">
        <v>399</v>
      </c>
      <c r="C58" s="325" t="s">
        <v>400</v>
      </c>
      <c r="D58" s="191">
        <v>1</v>
      </c>
      <c r="E58" s="191">
        <v>3</v>
      </c>
      <c r="F58" s="360">
        <v>61.224489795918366</v>
      </c>
      <c r="G58" s="187">
        <f t="shared" si="0"/>
        <v>183.67346938775509</v>
      </c>
      <c r="H58" s="188">
        <f t="shared" si="4"/>
        <v>15.306122448979592</v>
      </c>
      <c r="I58" s="187">
        <f t="shared" si="1"/>
        <v>45.918367346938773</v>
      </c>
      <c r="J58" s="189">
        <f t="shared" si="2"/>
        <v>229.59183673469386</v>
      </c>
      <c r="K58" s="279">
        <f t="shared" si="3"/>
        <v>76.530612244897952</v>
      </c>
      <c r="L58" s="9"/>
      <c r="M58" s="330"/>
      <c r="N58" s="330"/>
      <c r="O58" s="9"/>
      <c r="P58" s="333"/>
      <c r="Q58" s="331"/>
    </row>
    <row r="59" spans="1:17">
      <c r="A59" s="182">
        <f t="shared" si="5"/>
        <v>37</v>
      </c>
      <c r="B59" s="280" t="s">
        <v>401</v>
      </c>
      <c r="C59" s="325" t="s">
        <v>21</v>
      </c>
      <c r="D59" s="191">
        <v>1</v>
      </c>
      <c r="E59" s="191">
        <v>50</v>
      </c>
      <c r="F59" s="360">
        <v>4.0816326530612246</v>
      </c>
      <c r="G59" s="187">
        <f t="shared" si="0"/>
        <v>204.08163265306123</v>
      </c>
      <c r="H59" s="188">
        <f t="shared" si="4"/>
        <v>1.0204081632653061</v>
      </c>
      <c r="I59" s="187">
        <f t="shared" si="1"/>
        <v>51.020408163265309</v>
      </c>
      <c r="J59" s="189">
        <f t="shared" si="2"/>
        <v>255.10204081632654</v>
      </c>
      <c r="K59" s="279">
        <f t="shared" si="3"/>
        <v>5.1020408163265305</v>
      </c>
      <c r="L59" s="9"/>
      <c r="M59" s="330"/>
      <c r="N59" s="330"/>
      <c r="O59" s="9"/>
      <c r="P59" s="333"/>
      <c r="Q59" s="331"/>
    </row>
    <row r="60" spans="1:17">
      <c r="A60" s="182">
        <f t="shared" si="5"/>
        <v>38</v>
      </c>
      <c r="B60" s="326" t="s">
        <v>402</v>
      </c>
      <c r="C60" s="325" t="s">
        <v>21</v>
      </c>
      <c r="D60" s="191">
        <v>1</v>
      </c>
      <c r="E60" s="191">
        <v>40</v>
      </c>
      <c r="F60" s="360">
        <v>4.0816326530612246</v>
      </c>
      <c r="G60" s="187">
        <f t="shared" si="0"/>
        <v>163.26530612244898</v>
      </c>
      <c r="H60" s="188">
        <f t="shared" si="4"/>
        <v>1.0204081632653061</v>
      </c>
      <c r="I60" s="187">
        <f t="shared" si="1"/>
        <v>40.816326530612244</v>
      </c>
      <c r="J60" s="189">
        <f t="shared" si="2"/>
        <v>204.08163265306121</v>
      </c>
      <c r="K60" s="279">
        <f t="shared" si="3"/>
        <v>5.1020408163265305</v>
      </c>
      <c r="L60" s="9"/>
      <c r="M60" s="330"/>
      <c r="N60" s="330"/>
      <c r="O60" s="9"/>
      <c r="P60" s="333"/>
      <c r="Q60" s="334"/>
    </row>
    <row r="61" spans="1:17">
      <c r="A61" s="182">
        <f t="shared" si="5"/>
        <v>39</v>
      </c>
      <c r="B61" s="326" t="s">
        <v>403</v>
      </c>
      <c r="C61" s="325" t="s">
        <v>21</v>
      </c>
      <c r="D61" s="191">
        <v>1</v>
      </c>
      <c r="E61" s="191">
        <v>10</v>
      </c>
      <c r="F61" s="360">
        <v>8.1632653061224492</v>
      </c>
      <c r="G61" s="187">
        <f t="shared" si="0"/>
        <v>81.632653061224488</v>
      </c>
      <c r="H61" s="188">
        <f t="shared" si="4"/>
        <v>2.0408163265306123</v>
      </c>
      <c r="I61" s="187">
        <f t="shared" si="1"/>
        <v>20.408163265306122</v>
      </c>
      <c r="J61" s="189">
        <f t="shared" si="2"/>
        <v>102.0408163265306</v>
      </c>
      <c r="K61" s="279">
        <f t="shared" si="3"/>
        <v>10.204081632653061</v>
      </c>
      <c r="L61" s="9"/>
      <c r="M61" s="330"/>
      <c r="N61" s="330"/>
      <c r="O61" s="9"/>
      <c r="P61" s="333"/>
      <c r="Q61" s="334"/>
    </row>
    <row r="62" spans="1:17">
      <c r="A62" s="182">
        <f t="shared" si="5"/>
        <v>40</v>
      </c>
      <c r="B62" s="326" t="s">
        <v>404</v>
      </c>
      <c r="C62" s="325" t="s">
        <v>21</v>
      </c>
      <c r="D62" s="191">
        <v>1</v>
      </c>
      <c r="E62" s="191">
        <v>5</v>
      </c>
      <c r="F62" s="360">
        <v>4.0816326530612246</v>
      </c>
      <c r="G62" s="187">
        <f t="shared" si="0"/>
        <v>20.408163265306122</v>
      </c>
      <c r="H62" s="188">
        <f t="shared" si="4"/>
        <v>1.0204081632653061</v>
      </c>
      <c r="I62" s="187">
        <f t="shared" si="1"/>
        <v>5.1020408163265305</v>
      </c>
      <c r="J62" s="189">
        <f t="shared" si="2"/>
        <v>25.510204081632651</v>
      </c>
      <c r="K62" s="279">
        <f t="shared" si="3"/>
        <v>5.1020408163265305</v>
      </c>
      <c r="L62" s="9"/>
      <c r="M62" s="330"/>
      <c r="N62" s="330"/>
      <c r="O62" s="9"/>
      <c r="P62" s="333"/>
      <c r="Q62" s="331"/>
    </row>
    <row r="63" spans="1:17" s="105" customFormat="1" ht="23.25" customHeight="1">
      <c r="A63" s="434" t="s">
        <v>26</v>
      </c>
      <c r="B63" s="434"/>
      <c r="C63" s="434"/>
      <c r="D63" s="323"/>
      <c r="E63" s="323"/>
      <c r="F63" s="360">
        <v>0</v>
      </c>
      <c r="G63" s="323"/>
      <c r="H63" s="188">
        <f t="shared" si="4"/>
        <v>0</v>
      </c>
      <c r="I63" s="323"/>
      <c r="J63" s="323"/>
      <c r="K63" s="324"/>
      <c r="L63" s="9"/>
      <c r="M63" s="287"/>
      <c r="N63" s="287"/>
      <c r="P63" s="287"/>
      <c r="Q63" s="332"/>
    </row>
    <row r="64" spans="1:17">
      <c r="A64" s="182">
        <f>A62+1</f>
        <v>41</v>
      </c>
      <c r="B64" s="326" t="s">
        <v>405</v>
      </c>
      <c r="C64" s="325" t="s">
        <v>253</v>
      </c>
      <c r="D64" s="191">
        <v>1</v>
      </c>
      <c r="E64" s="191">
        <v>1</v>
      </c>
      <c r="F64" s="360">
        <v>4.4897959183673466</v>
      </c>
      <c r="G64" s="187">
        <f t="shared" si="0"/>
        <v>4.4897959183673466</v>
      </c>
      <c r="H64" s="188">
        <f t="shared" si="4"/>
        <v>1.1224489795918366</v>
      </c>
      <c r="I64" s="187">
        <f t="shared" si="1"/>
        <v>1.1224489795918366</v>
      </c>
      <c r="J64" s="189">
        <f t="shared" si="2"/>
        <v>5.612244897959183</v>
      </c>
      <c r="K64" s="279">
        <f t="shared" si="3"/>
        <v>5.612244897959183</v>
      </c>
      <c r="L64" s="9"/>
      <c r="M64" s="330"/>
      <c r="N64" s="330"/>
      <c r="O64" s="9"/>
      <c r="P64" s="333"/>
      <c r="Q64" s="334"/>
    </row>
    <row r="65" spans="1:17">
      <c r="A65" s="182">
        <f>A64+1</f>
        <v>42</v>
      </c>
      <c r="B65" s="326" t="s">
        <v>406</v>
      </c>
      <c r="C65" s="325" t="s">
        <v>253</v>
      </c>
      <c r="D65" s="191">
        <v>1</v>
      </c>
      <c r="E65" s="191">
        <v>530</v>
      </c>
      <c r="F65" s="360">
        <v>2.2448979591836733</v>
      </c>
      <c r="G65" s="187">
        <f t="shared" si="0"/>
        <v>1189.7959183673468</v>
      </c>
      <c r="H65" s="188">
        <f t="shared" si="4"/>
        <v>0.56122448979591832</v>
      </c>
      <c r="I65" s="187">
        <f t="shared" si="1"/>
        <v>297.44897959183669</v>
      </c>
      <c r="J65" s="189">
        <f t="shared" si="2"/>
        <v>1487.2448979591834</v>
      </c>
      <c r="K65" s="279">
        <f t="shared" si="3"/>
        <v>2.8061224489795915</v>
      </c>
      <c r="L65" s="9"/>
      <c r="M65" s="330"/>
      <c r="N65" s="330"/>
      <c r="O65" s="9"/>
      <c r="P65" s="333"/>
      <c r="Q65" s="334"/>
    </row>
    <row r="66" spans="1:17">
      <c r="A66" s="182">
        <f>A65+1</f>
        <v>43</v>
      </c>
      <c r="B66" s="326" t="s">
        <v>407</v>
      </c>
      <c r="C66" s="325" t="s">
        <v>253</v>
      </c>
      <c r="D66" s="191">
        <v>1</v>
      </c>
      <c r="E66" s="191">
        <v>89</v>
      </c>
      <c r="F66" s="360">
        <v>1.6326530612244896</v>
      </c>
      <c r="G66" s="187">
        <f t="shared" si="0"/>
        <v>145.30612244897958</v>
      </c>
      <c r="H66" s="188">
        <f t="shared" si="4"/>
        <v>0.4081632653061224</v>
      </c>
      <c r="I66" s="187">
        <f t="shared" si="1"/>
        <v>36.326530612244895</v>
      </c>
      <c r="J66" s="189">
        <f t="shared" si="2"/>
        <v>181.63265306122446</v>
      </c>
      <c r="K66" s="279">
        <f t="shared" si="3"/>
        <v>2.0408163265306118</v>
      </c>
      <c r="L66" s="9"/>
      <c r="M66" s="330"/>
      <c r="N66" s="330"/>
      <c r="O66" s="9"/>
      <c r="P66" s="333"/>
      <c r="Q66" s="334"/>
    </row>
    <row r="67" spans="1:17">
      <c r="A67" s="182">
        <f>A66+1</f>
        <v>44</v>
      </c>
      <c r="B67" s="326" t="s">
        <v>408</v>
      </c>
      <c r="C67" s="325" t="s">
        <v>253</v>
      </c>
      <c r="D67" s="191">
        <v>1</v>
      </c>
      <c r="E67" s="191">
        <v>374</v>
      </c>
      <c r="F67" s="360">
        <v>1.0204081632653061</v>
      </c>
      <c r="G67" s="187">
        <f t="shared" si="0"/>
        <v>381.63265306122452</v>
      </c>
      <c r="H67" s="188">
        <f t="shared" si="4"/>
        <v>0.25510204081632654</v>
      </c>
      <c r="I67" s="187">
        <f t="shared" si="1"/>
        <v>95.408163265306129</v>
      </c>
      <c r="J67" s="189">
        <f t="shared" si="2"/>
        <v>477.04081632653066</v>
      </c>
      <c r="K67" s="279">
        <f t="shared" si="3"/>
        <v>1.2755102040816328</v>
      </c>
      <c r="L67" s="9"/>
      <c r="M67" s="330"/>
      <c r="N67" s="330"/>
      <c r="O67" s="9"/>
      <c r="P67" s="333"/>
      <c r="Q67" s="334"/>
    </row>
    <row r="68" spans="1:17">
      <c r="A68" s="182">
        <f>A67+1</f>
        <v>45</v>
      </c>
      <c r="B68" s="326" t="s">
        <v>409</v>
      </c>
      <c r="C68" s="325" t="s">
        <v>20</v>
      </c>
      <c r="D68" s="191">
        <v>1</v>
      </c>
      <c r="E68" s="191">
        <v>4</v>
      </c>
      <c r="F68" s="360">
        <v>5.9183673469387754</v>
      </c>
      <c r="G68" s="187">
        <f t="shared" si="0"/>
        <v>23.673469387755102</v>
      </c>
      <c r="H68" s="188">
        <f t="shared" si="4"/>
        <v>1.4795918367346939</v>
      </c>
      <c r="I68" s="187">
        <f t="shared" si="1"/>
        <v>5.9183673469387754</v>
      </c>
      <c r="J68" s="189">
        <f t="shared" si="2"/>
        <v>29.591836734693878</v>
      </c>
      <c r="K68" s="279">
        <f t="shared" si="3"/>
        <v>7.3979591836734695</v>
      </c>
      <c r="L68" s="9"/>
      <c r="M68" s="330"/>
      <c r="N68" s="330"/>
      <c r="O68" s="9"/>
      <c r="P68" s="333"/>
      <c r="Q68" s="334"/>
    </row>
    <row r="69" spans="1:17">
      <c r="A69" s="182">
        <f t="shared" si="5"/>
        <v>46</v>
      </c>
      <c r="B69" s="326" t="s">
        <v>410</v>
      </c>
      <c r="C69" s="325" t="s">
        <v>20</v>
      </c>
      <c r="D69" s="191">
        <v>1</v>
      </c>
      <c r="E69" s="191">
        <v>65</v>
      </c>
      <c r="F69" s="360">
        <v>1.8367346938775508</v>
      </c>
      <c r="G69" s="187">
        <f t="shared" si="0"/>
        <v>119.3877551020408</v>
      </c>
      <c r="H69" s="188">
        <f t="shared" si="4"/>
        <v>0.45918367346938771</v>
      </c>
      <c r="I69" s="187">
        <f t="shared" si="1"/>
        <v>29.8469387755102</v>
      </c>
      <c r="J69" s="189">
        <f t="shared" si="2"/>
        <v>149.234693877551</v>
      </c>
      <c r="K69" s="279">
        <f t="shared" si="3"/>
        <v>2.2959183673469385</v>
      </c>
      <c r="L69" s="9"/>
      <c r="M69" s="330"/>
      <c r="N69" s="330"/>
      <c r="O69" s="9"/>
      <c r="P69" s="333"/>
      <c r="Q69" s="331"/>
    </row>
    <row r="70" spans="1:17">
      <c r="A70" s="182">
        <f t="shared" si="5"/>
        <v>47</v>
      </c>
      <c r="B70" s="326" t="s">
        <v>411</v>
      </c>
      <c r="C70" s="325" t="s">
        <v>20</v>
      </c>
      <c r="D70" s="191">
        <v>1</v>
      </c>
      <c r="E70" s="191">
        <v>38</v>
      </c>
      <c r="F70" s="360">
        <v>1.3877551020408161</v>
      </c>
      <c r="G70" s="187">
        <f t="shared" si="0"/>
        <v>52.73469387755101</v>
      </c>
      <c r="H70" s="188">
        <f t="shared" si="4"/>
        <v>0.34693877551020402</v>
      </c>
      <c r="I70" s="187">
        <f t="shared" si="1"/>
        <v>13.183673469387752</v>
      </c>
      <c r="J70" s="189">
        <f t="shared" si="2"/>
        <v>65.918367346938766</v>
      </c>
      <c r="K70" s="279">
        <f t="shared" si="3"/>
        <v>1.7346938775510201</v>
      </c>
      <c r="L70" s="9"/>
      <c r="M70" s="330"/>
      <c r="N70" s="330"/>
      <c r="O70" s="9"/>
      <c r="P70" s="333"/>
      <c r="Q70" s="331"/>
    </row>
    <row r="71" spans="1:17">
      <c r="A71" s="182">
        <f t="shared" si="5"/>
        <v>48</v>
      </c>
      <c r="B71" s="326" t="s">
        <v>412</v>
      </c>
      <c r="C71" s="325" t="s">
        <v>20</v>
      </c>
      <c r="D71" s="191">
        <v>1</v>
      </c>
      <c r="E71" s="191">
        <v>22</v>
      </c>
      <c r="F71" s="360">
        <v>1.3061224489795917</v>
      </c>
      <c r="G71" s="187">
        <f t="shared" si="0"/>
        <v>28.734693877551017</v>
      </c>
      <c r="H71" s="188">
        <f t="shared" si="4"/>
        <v>0.32653061224489793</v>
      </c>
      <c r="I71" s="187">
        <f t="shared" si="1"/>
        <v>7.1836734693877542</v>
      </c>
      <c r="J71" s="189">
        <f t="shared" si="2"/>
        <v>35.918367346938773</v>
      </c>
      <c r="K71" s="279">
        <f t="shared" si="3"/>
        <v>1.6326530612244896</v>
      </c>
      <c r="L71" s="9"/>
      <c r="M71" s="330"/>
      <c r="N71" s="330"/>
      <c r="O71" s="9"/>
      <c r="P71" s="333"/>
      <c r="Q71" s="331"/>
    </row>
    <row r="72" spans="1:17">
      <c r="A72" s="182">
        <f t="shared" si="5"/>
        <v>49</v>
      </c>
      <c r="B72" s="326" t="s">
        <v>413</v>
      </c>
      <c r="C72" s="325" t="s">
        <v>20</v>
      </c>
      <c r="D72" s="191">
        <v>1</v>
      </c>
      <c r="E72" s="191">
        <v>164</v>
      </c>
      <c r="F72" s="360">
        <v>0.61224489795918358</v>
      </c>
      <c r="G72" s="187">
        <f t="shared" si="0"/>
        <v>100.4081632653061</v>
      </c>
      <c r="H72" s="188">
        <f t="shared" si="4"/>
        <v>0.15306122448979589</v>
      </c>
      <c r="I72" s="187">
        <f t="shared" si="1"/>
        <v>25.102040816326525</v>
      </c>
      <c r="J72" s="189">
        <f t="shared" si="2"/>
        <v>125.51020408163262</v>
      </c>
      <c r="K72" s="279">
        <f t="shared" si="3"/>
        <v>0.76530612244897944</v>
      </c>
      <c r="L72" s="9"/>
      <c r="M72" s="330"/>
      <c r="N72" s="330"/>
      <c r="O72" s="9"/>
      <c r="P72" s="333"/>
      <c r="Q72" s="331"/>
    </row>
    <row r="73" spans="1:17">
      <c r="A73" s="182">
        <f t="shared" si="5"/>
        <v>50</v>
      </c>
      <c r="B73" s="280" t="s">
        <v>414</v>
      </c>
      <c r="C73" s="325" t="s">
        <v>20</v>
      </c>
      <c r="D73" s="191">
        <v>1</v>
      </c>
      <c r="E73" s="191">
        <v>2</v>
      </c>
      <c r="F73" s="360">
        <v>0.73469387755102034</v>
      </c>
      <c r="G73" s="187">
        <f t="shared" si="0"/>
        <v>1.4693877551020407</v>
      </c>
      <c r="H73" s="188">
        <f t="shared" si="4"/>
        <v>0.18367346938775508</v>
      </c>
      <c r="I73" s="187">
        <f t="shared" si="1"/>
        <v>0.36734693877551017</v>
      </c>
      <c r="J73" s="189">
        <f t="shared" si="2"/>
        <v>1.8367346938775508</v>
      </c>
      <c r="K73" s="279">
        <f t="shared" si="3"/>
        <v>0.91836734693877542</v>
      </c>
      <c r="L73" s="9"/>
      <c r="M73" s="330"/>
      <c r="N73" s="330"/>
      <c r="O73" s="9"/>
      <c r="P73" s="333"/>
      <c r="Q73" s="331"/>
    </row>
    <row r="74" spans="1:17">
      <c r="A74" s="182">
        <f t="shared" si="5"/>
        <v>51</v>
      </c>
      <c r="B74" s="280" t="s">
        <v>415</v>
      </c>
      <c r="C74" s="325" t="s">
        <v>20</v>
      </c>
      <c r="D74" s="191">
        <v>1</v>
      </c>
      <c r="E74" s="191">
        <v>2</v>
      </c>
      <c r="F74" s="360">
        <v>3.918367346938775</v>
      </c>
      <c r="G74" s="187">
        <f t="shared" si="0"/>
        <v>7.83673469387755</v>
      </c>
      <c r="H74" s="188">
        <f t="shared" si="4"/>
        <v>0.97959183673469374</v>
      </c>
      <c r="I74" s="187">
        <f t="shared" si="1"/>
        <v>1.9591836734693875</v>
      </c>
      <c r="J74" s="189">
        <f t="shared" si="2"/>
        <v>9.7959183673469372</v>
      </c>
      <c r="K74" s="279">
        <f t="shared" si="3"/>
        <v>4.8979591836734686</v>
      </c>
      <c r="L74" s="9"/>
      <c r="M74" s="330"/>
      <c r="N74" s="330"/>
      <c r="O74" s="9"/>
      <c r="P74" s="333"/>
      <c r="Q74" s="331"/>
    </row>
    <row r="75" spans="1:17">
      <c r="A75" s="182">
        <f t="shared" si="5"/>
        <v>52</v>
      </c>
      <c r="B75" s="280" t="s">
        <v>416</v>
      </c>
      <c r="C75" s="325" t="s">
        <v>20</v>
      </c>
      <c r="D75" s="191">
        <v>1</v>
      </c>
      <c r="E75" s="191">
        <v>68</v>
      </c>
      <c r="F75" s="360">
        <v>1.1836734693877551</v>
      </c>
      <c r="G75" s="187">
        <f t="shared" si="0"/>
        <v>80.489795918367349</v>
      </c>
      <c r="H75" s="188">
        <f t="shared" si="4"/>
        <v>0.29591836734693877</v>
      </c>
      <c r="I75" s="187">
        <f t="shared" si="1"/>
        <v>20.122448979591837</v>
      </c>
      <c r="J75" s="189">
        <f t="shared" si="2"/>
        <v>100.61224489795919</v>
      </c>
      <c r="K75" s="279">
        <f t="shared" si="3"/>
        <v>1.4795918367346939</v>
      </c>
      <c r="L75" s="9"/>
      <c r="M75" s="330"/>
      <c r="N75" s="330"/>
      <c r="O75" s="9"/>
      <c r="P75" s="333"/>
      <c r="Q75" s="331"/>
    </row>
    <row r="76" spans="1:17">
      <c r="A76" s="182">
        <f t="shared" si="5"/>
        <v>53</v>
      </c>
      <c r="B76" s="280" t="s">
        <v>417</v>
      </c>
      <c r="C76" s="325" t="s">
        <v>20</v>
      </c>
      <c r="D76" s="191">
        <v>1</v>
      </c>
      <c r="E76" s="191">
        <v>16</v>
      </c>
      <c r="F76" s="360">
        <v>0.69387755102040805</v>
      </c>
      <c r="G76" s="187">
        <f t="shared" si="0"/>
        <v>11.102040816326529</v>
      </c>
      <c r="H76" s="188">
        <f t="shared" si="4"/>
        <v>0.17346938775510201</v>
      </c>
      <c r="I76" s="187">
        <f t="shared" si="1"/>
        <v>2.7755102040816322</v>
      </c>
      <c r="J76" s="189">
        <f t="shared" si="2"/>
        <v>13.877551020408161</v>
      </c>
      <c r="K76" s="279">
        <f t="shared" si="3"/>
        <v>0.86734693877551006</v>
      </c>
      <c r="L76" s="9"/>
      <c r="M76" s="330"/>
      <c r="N76" s="330"/>
      <c r="O76" s="9"/>
      <c r="P76" s="333"/>
      <c r="Q76" s="331"/>
    </row>
    <row r="77" spans="1:17">
      <c r="A77" s="182">
        <f t="shared" si="5"/>
        <v>54</v>
      </c>
      <c r="B77" s="280" t="s">
        <v>418</v>
      </c>
      <c r="C77" s="325" t="s">
        <v>20</v>
      </c>
      <c r="D77" s="191">
        <v>1</v>
      </c>
      <c r="E77" s="191">
        <v>158</v>
      </c>
      <c r="F77" s="360">
        <v>0.36734693877551017</v>
      </c>
      <c r="G77" s="187">
        <f t="shared" ref="G77:G103" si="6">F77*E77</f>
        <v>58.040816326530603</v>
      </c>
      <c r="H77" s="188">
        <f t="shared" si="4"/>
        <v>9.1836734693877542E-2</v>
      </c>
      <c r="I77" s="187">
        <f t="shared" ref="I77:I103" si="7">H77*E77</f>
        <v>14.510204081632651</v>
      </c>
      <c r="J77" s="189">
        <f t="shared" ref="J77:J92" si="8">G77+I77</f>
        <v>72.551020408163254</v>
      </c>
      <c r="K77" s="279">
        <f t="shared" ref="K77:K103" si="9">J77/E77</f>
        <v>0.45918367346938765</v>
      </c>
      <c r="L77" s="9"/>
      <c r="M77" s="330"/>
      <c r="N77" s="330"/>
      <c r="O77" s="9"/>
      <c r="P77" s="333"/>
      <c r="Q77" s="331"/>
    </row>
    <row r="78" spans="1:17">
      <c r="A78" s="182">
        <f>A77+1</f>
        <v>55</v>
      </c>
      <c r="B78" s="280" t="s">
        <v>419</v>
      </c>
      <c r="C78" s="325" t="s">
        <v>20</v>
      </c>
      <c r="D78" s="191">
        <v>1</v>
      </c>
      <c r="E78" s="191">
        <v>11</v>
      </c>
      <c r="F78" s="360">
        <v>4.0816326530612246</v>
      </c>
      <c r="G78" s="187">
        <f t="shared" si="6"/>
        <v>44.897959183673471</v>
      </c>
      <c r="H78" s="188">
        <f t="shared" ref="H78:H103" si="10">F78*0.25</f>
        <v>1.0204081632653061</v>
      </c>
      <c r="I78" s="187">
        <f t="shared" si="7"/>
        <v>11.224489795918368</v>
      </c>
      <c r="J78" s="189">
        <f t="shared" si="8"/>
        <v>56.122448979591837</v>
      </c>
      <c r="K78" s="279">
        <f t="shared" si="9"/>
        <v>5.1020408163265305</v>
      </c>
      <c r="L78" s="9"/>
      <c r="M78" s="330"/>
      <c r="N78" s="330"/>
      <c r="O78" s="9"/>
      <c r="P78" s="333"/>
      <c r="Q78" s="331"/>
    </row>
    <row r="79" spans="1:17">
      <c r="A79" s="182">
        <f t="shared" ref="A79:A103" si="11">A78+1</f>
        <v>56</v>
      </c>
      <c r="B79" s="280" t="s">
        <v>420</v>
      </c>
      <c r="C79" s="325" t="s">
        <v>20</v>
      </c>
      <c r="D79" s="191">
        <v>1</v>
      </c>
      <c r="E79" s="191">
        <v>2</v>
      </c>
      <c r="F79" s="360">
        <v>7.3469387755102034</v>
      </c>
      <c r="G79" s="187">
        <f t="shared" si="6"/>
        <v>14.693877551020407</v>
      </c>
      <c r="H79" s="188">
        <f t="shared" si="10"/>
        <v>1.8367346938775508</v>
      </c>
      <c r="I79" s="187">
        <f t="shared" si="7"/>
        <v>3.6734693877551017</v>
      </c>
      <c r="J79" s="189">
        <f t="shared" si="8"/>
        <v>18.367346938775508</v>
      </c>
      <c r="K79" s="279">
        <f t="shared" si="9"/>
        <v>9.1836734693877542</v>
      </c>
      <c r="L79" s="9"/>
      <c r="M79" s="330"/>
      <c r="N79" s="330"/>
      <c r="O79" s="9"/>
      <c r="P79" s="333"/>
      <c r="Q79" s="331"/>
    </row>
    <row r="80" spans="1:17">
      <c r="A80" s="182">
        <f t="shared" si="11"/>
        <v>57</v>
      </c>
      <c r="B80" s="280" t="s">
        <v>421</v>
      </c>
      <c r="C80" s="325" t="s">
        <v>20</v>
      </c>
      <c r="D80" s="191">
        <v>1</v>
      </c>
      <c r="E80" s="191">
        <v>38</v>
      </c>
      <c r="F80" s="360">
        <v>2.4489795918367343</v>
      </c>
      <c r="G80" s="187">
        <f t="shared" si="6"/>
        <v>93.061224489795904</v>
      </c>
      <c r="H80" s="188">
        <f t="shared" si="10"/>
        <v>0.61224489795918358</v>
      </c>
      <c r="I80" s="187">
        <f t="shared" si="7"/>
        <v>23.265306122448976</v>
      </c>
      <c r="J80" s="189">
        <f t="shared" si="8"/>
        <v>116.32653061224488</v>
      </c>
      <c r="K80" s="279">
        <f t="shared" si="9"/>
        <v>3.0612244897959178</v>
      </c>
      <c r="L80" s="9"/>
      <c r="M80" s="330"/>
      <c r="N80" s="330"/>
      <c r="O80" s="9"/>
      <c r="P80" s="333"/>
      <c r="Q80" s="331"/>
    </row>
    <row r="81" spans="1:17">
      <c r="A81" s="182">
        <f>A80+1</f>
        <v>58</v>
      </c>
      <c r="B81" s="326" t="s">
        <v>422</v>
      </c>
      <c r="C81" s="325" t="s">
        <v>20</v>
      </c>
      <c r="D81" s="191">
        <v>1</v>
      </c>
      <c r="E81" s="191">
        <v>4</v>
      </c>
      <c r="F81" s="360">
        <v>61.224489795918366</v>
      </c>
      <c r="G81" s="187">
        <f t="shared" si="6"/>
        <v>244.89795918367346</v>
      </c>
      <c r="H81" s="188">
        <f t="shared" si="10"/>
        <v>15.306122448979592</v>
      </c>
      <c r="I81" s="187">
        <f t="shared" si="7"/>
        <v>61.224489795918366</v>
      </c>
      <c r="J81" s="189">
        <f t="shared" si="8"/>
        <v>306.12244897959181</v>
      </c>
      <c r="K81" s="279">
        <f t="shared" si="9"/>
        <v>76.530612244897952</v>
      </c>
      <c r="L81" s="9"/>
      <c r="M81" s="330"/>
      <c r="N81" s="330"/>
      <c r="O81" s="9"/>
      <c r="P81" s="333"/>
      <c r="Q81" s="331"/>
    </row>
    <row r="82" spans="1:17">
      <c r="A82" s="182">
        <f t="shared" ref="A82:A83" si="12">A81+1</f>
        <v>59</v>
      </c>
      <c r="B82" s="326" t="s">
        <v>423</v>
      </c>
      <c r="C82" s="325" t="s">
        <v>20</v>
      </c>
      <c r="D82" s="191">
        <v>1</v>
      </c>
      <c r="E82" s="191">
        <v>20</v>
      </c>
      <c r="F82" s="360">
        <v>61.224489795918366</v>
      </c>
      <c r="G82" s="187">
        <f t="shared" si="6"/>
        <v>1224.4897959183672</v>
      </c>
      <c r="H82" s="188">
        <f t="shared" si="10"/>
        <v>15.306122448979592</v>
      </c>
      <c r="I82" s="187">
        <f t="shared" si="7"/>
        <v>306.12244897959181</v>
      </c>
      <c r="J82" s="189">
        <f t="shared" si="8"/>
        <v>1530.612244897959</v>
      </c>
      <c r="K82" s="279">
        <f t="shared" si="9"/>
        <v>76.530612244897952</v>
      </c>
      <c r="L82" s="9"/>
      <c r="M82" s="330"/>
      <c r="N82" s="330"/>
      <c r="O82" s="9"/>
      <c r="P82" s="333"/>
      <c r="Q82" s="331"/>
    </row>
    <row r="83" spans="1:17">
      <c r="A83" s="182">
        <f t="shared" si="12"/>
        <v>60</v>
      </c>
      <c r="B83" s="327" t="s">
        <v>424</v>
      </c>
      <c r="C83" s="325" t="s">
        <v>20</v>
      </c>
      <c r="D83" s="191">
        <v>1</v>
      </c>
      <c r="E83" s="191">
        <v>1</v>
      </c>
      <c r="F83" s="360">
        <v>61.224489795918366</v>
      </c>
      <c r="G83" s="187">
        <f t="shared" si="6"/>
        <v>61.224489795918366</v>
      </c>
      <c r="H83" s="188">
        <f t="shared" si="10"/>
        <v>15.306122448979592</v>
      </c>
      <c r="I83" s="187">
        <f t="shared" si="7"/>
        <v>15.306122448979592</v>
      </c>
      <c r="J83" s="189">
        <f t="shared" si="8"/>
        <v>76.530612244897952</v>
      </c>
      <c r="K83" s="279">
        <f t="shared" si="9"/>
        <v>76.530612244897952</v>
      </c>
      <c r="L83" s="9"/>
      <c r="M83" s="330"/>
      <c r="N83" s="330"/>
      <c r="O83" s="9"/>
      <c r="P83" s="333"/>
      <c r="Q83" s="334"/>
    </row>
    <row r="84" spans="1:17">
      <c r="A84" s="182">
        <f t="shared" si="11"/>
        <v>61</v>
      </c>
      <c r="B84" s="327" t="s">
        <v>425</v>
      </c>
      <c r="C84" s="325" t="s">
        <v>20</v>
      </c>
      <c r="D84" s="191">
        <v>1</v>
      </c>
      <c r="E84" s="191">
        <v>1</v>
      </c>
      <c r="F84" s="360">
        <v>4.0816326530612246</v>
      </c>
      <c r="G84" s="187">
        <f t="shared" si="6"/>
        <v>4.0816326530612246</v>
      </c>
      <c r="H84" s="188">
        <f t="shared" si="10"/>
        <v>1.0204081632653061</v>
      </c>
      <c r="I84" s="187">
        <f t="shared" si="7"/>
        <v>1.0204081632653061</v>
      </c>
      <c r="J84" s="189">
        <f t="shared" si="8"/>
        <v>5.1020408163265305</v>
      </c>
      <c r="K84" s="279">
        <f t="shared" si="9"/>
        <v>5.1020408163265305</v>
      </c>
      <c r="L84" s="9"/>
      <c r="M84" s="330"/>
      <c r="N84" s="330"/>
      <c r="O84" s="9"/>
      <c r="P84" s="333"/>
      <c r="Q84" s="331"/>
    </row>
    <row r="85" spans="1:17">
      <c r="A85" s="182">
        <f t="shared" si="11"/>
        <v>62</v>
      </c>
      <c r="B85" s="327" t="s">
        <v>426</v>
      </c>
      <c r="C85" s="325" t="s">
        <v>20</v>
      </c>
      <c r="D85" s="191">
        <v>1</v>
      </c>
      <c r="E85" s="191">
        <v>19</v>
      </c>
      <c r="F85" s="360">
        <v>0.89795918367346939</v>
      </c>
      <c r="G85" s="187">
        <f t="shared" si="6"/>
        <v>17.061224489795919</v>
      </c>
      <c r="H85" s="188">
        <f t="shared" si="10"/>
        <v>0.22448979591836735</v>
      </c>
      <c r="I85" s="187">
        <f t="shared" si="7"/>
        <v>4.2653061224489797</v>
      </c>
      <c r="J85" s="189">
        <f t="shared" si="8"/>
        <v>21.326530612244898</v>
      </c>
      <c r="K85" s="279">
        <f t="shared" si="9"/>
        <v>1.1224489795918366</v>
      </c>
      <c r="L85" s="9"/>
      <c r="M85" s="330"/>
      <c r="N85" s="330"/>
      <c r="O85" s="9"/>
      <c r="P85" s="333"/>
      <c r="Q85" s="331"/>
    </row>
    <row r="86" spans="1:17">
      <c r="A86" s="182">
        <f t="shared" si="11"/>
        <v>63</v>
      </c>
      <c r="B86" s="327" t="s">
        <v>427</v>
      </c>
      <c r="C86" s="325" t="s">
        <v>20</v>
      </c>
      <c r="D86" s="191">
        <v>1</v>
      </c>
      <c r="E86" s="191">
        <v>4</v>
      </c>
      <c r="F86" s="360">
        <v>0.73469387755102034</v>
      </c>
      <c r="G86" s="187">
        <f t="shared" si="6"/>
        <v>2.9387755102040813</v>
      </c>
      <c r="H86" s="188">
        <f t="shared" si="10"/>
        <v>0.18367346938775508</v>
      </c>
      <c r="I86" s="187">
        <f t="shared" si="7"/>
        <v>0.73469387755102034</v>
      </c>
      <c r="J86" s="189">
        <f t="shared" si="8"/>
        <v>3.6734693877551017</v>
      </c>
      <c r="K86" s="279">
        <f t="shared" si="9"/>
        <v>0.91836734693877542</v>
      </c>
      <c r="L86" s="9"/>
      <c r="M86" s="330"/>
      <c r="N86" s="330"/>
      <c r="O86" s="9"/>
      <c r="P86" s="333"/>
      <c r="Q86" s="331"/>
    </row>
    <row r="87" spans="1:17">
      <c r="A87" s="182">
        <f>A86+1</f>
        <v>64</v>
      </c>
      <c r="B87" s="327" t="s">
        <v>428</v>
      </c>
      <c r="C87" s="325" t="s">
        <v>20</v>
      </c>
      <c r="D87" s="191">
        <v>1</v>
      </c>
      <c r="E87" s="191">
        <v>7</v>
      </c>
      <c r="F87" s="360">
        <v>2.9795918367346936</v>
      </c>
      <c r="G87" s="187">
        <f t="shared" si="6"/>
        <v>20.857142857142854</v>
      </c>
      <c r="H87" s="188">
        <f t="shared" si="10"/>
        <v>0.74489795918367341</v>
      </c>
      <c r="I87" s="187">
        <f t="shared" si="7"/>
        <v>5.2142857142857135</v>
      </c>
      <c r="J87" s="189">
        <f t="shared" si="8"/>
        <v>26.071428571428569</v>
      </c>
      <c r="K87" s="279">
        <f t="shared" si="9"/>
        <v>3.7244897959183669</v>
      </c>
      <c r="L87" s="9"/>
      <c r="M87" s="330"/>
      <c r="N87" s="330"/>
      <c r="O87" s="9"/>
      <c r="P87" s="333"/>
      <c r="Q87" s="331"/>
    </row>
    <row r="88" spans="1:17">
      <c r="A88" s="182">
        <f>A87+1</f>
        <v>65</v>
      </c>
      <c r="B88" s="327" t="s">
        <v>429</v>
      </c>
      <c r="C88" s="325" t="s">
        <v>20</v>
      </c>
      <c r="D88" s="191">
        <v>1</v>
      </c>
      <c r="E88" s="191">
        <v>2</v>
      </c>
      <c r="F88" s="360">
        <v>1.3877551020408161</v>
      </c>
      <c r="G88" s="187">
        <f t="shared" si="6"/>
        <v>2.7755102040816322</v>
      </c>
      <c r="H88" s="188">
        <f t="shared" si="10"/>
        <v>0.34693877551020402</v>
      </c>
      <c r="I88" s="187">
        <f t="shared" si="7"/>
        <v>0.69387755102040805</v>
      </c>
      <c r="J88" s="189">
        <f t="shared" si="8"/>
        <v>3.4693877551020402</v>
      </c>
      <c r="K88" s="279">
        <f t="shared" si="9"/>
        <v>1.7346938775510201</v>
      </c>
      <c r="L88" s="9"/>
      <c r="M88" s="330"/>
      <c r="N88" s="330"/>
      <c r="O88" s="9"/>
      <c r="P88" s="333"/>
      <c r="Q88" s="334"/>
    </row>
    <row r="89" spans="1:17">
      <c r="A89" s="182">
        <f t="shared" si="11"/>
        <v>66</v>
      </c>
      <c r="B89" s="327" t="s">
        <v>430</v>
      </c>
      <c r="C89" s="325" t="s">
        <v>20</v>
      </c>
      <c r="D89" s="191">
        <v>1</v>
      </c>
      <c r="E89" s="191">
        <v>4</v>
      </c>
      <c r="F89" s="360">
        <v>4.0816326530612246</v>
      </c>
      <c r="G89" s="187">
        <f>F89*E89</f>
        <v>16.326530612244898</v>
      </c>
      <c r="H89" s="188">
        <f t="shared" si="10"/>
        <v>1.0204081632653061</v>
      </c>
      <c r="I89" s="187">
        <f t="shared" si="7"/>
        <v>4.0816326530612246</v>
      </c>
      <c r="J89" s="189">
        <f t="shared" si="8"/>
        <v>20.408163265306122</v>
      </c>
      <c r="K89" s="279">
        <f t="shared" si="9"/>
        <v>5.1020408163265305</v>
      </c>
      <c r="L89" s="9"/>
      <c r="M89" s="330"/>
      <c r="N89" s="330"/>
      <c r="O89" s="9"/>
      <c r="P89" s="333"/>
      <c r="Q89" s="334"/>
    </row>
    <row r="90" spans="1:17">
      <c r="A90" s="182">
        <f t="shared" si="11"/>
        <v>67</v>
      </c>
      <c r="B90" s="327" t="s">
        <v>431</v>
      </c>
      <c r="C90" s="325" t="s">
        <v>20</v>
      </c>
      <c r="D90" s="191">
        <v>1</v>
      </c>
      <c r="E90" s="191">
        <v>1</v>
      </c>
      <c r="F90" s="360">
        <v>4.0816326530612246</v>
      </c>
      <c r="G90" s="187">
        <f t="shared" si="6"/>
        <v>4.0816326530612246</v>
      </c>
      <c r="H90" s="188">
        <f t="shared" si="10"/>
        <v>1.0204081632653061</v>
      </c>
      <c r="I90" s="187">
        <f t="shared" si="7"/>
        <v>1.0204081632653061</v>
      </c>
      <c r="J90" s="189">
        <f t="shared" si="8"/>
        <v>5.1020408163265305</v>
      </c>
      <c r="K90" s="279">
        <f t="shared" si="9"/>
        <v>5.1020408163265305</v>
      </c>
      <c r="L90" s="9"/>
      <c r="M90" s="330"/>
      <c r="N90" s="330"/>
      <c r="O90" s="9"/>
      <c r="P90" s="333"/>
      <c r="Q90" s="334"/>
    </row>
    <row r="91" spans="1:17">
      <c r="A91" s="182">
        <f t="shared" si="11"/>
        <v>68</v>
      </c>
      <c r="B91" s="327" t="s">
        <v>389</v>
      </c>
      <c r="C91" s="325" t="s">
        <v>20</v>
      </c>
      <c r="D91" s="191">
        <v>1</v>
      </c>
      <c r="E91" s="191">
        <v>238</v>
      </c>
      <c r="F91" s="360">
        <v>4.0816326530612246</v>
      </c>
      <c r="G91" s="187">
        <f t="shared" si="6"/>
        <v>971.42857142857144</v>
      </c>
      <c r="H91" s="188">
        <f t="shared" si="10"/>
        <v>1.0204081632653061</v>
      </c>
      <c r="I91" s="187">
        <f t="shared" si="7"/>
        <v>242.85714285714286</v>
      </c>
      <c r="J91" s="189">
        <f t="shared" si="8"/>
        <v>1214.2857142857142</v>
      </c>
      <c r="K91" s="279">
        <f t="shared" si="9"/>
        <v>5.1020408163265305</v>
      </c>
      <c r="L91" s="9"/>
      <c r="M91" s="330"/>
      <c r="N91" s="330"/>
      <c r="O91" s="9"/>
      <c r="P91" s="333"/>
      <c r="Q91" s="331"/>
    </row>
    <row r="92" spans="1:17">
      <c r="A92" s="182">
        <f t="shared" si="11"/>
        <v>69</v>
      </c>
      <c r="B92" s="327" t="s">
        <v>432</v>
      </c>
      <c r="C92" s="325" t="s">
        <v>20</v>
      </c>
      <c r="D92" s="191">
        <v>1</v>
      </c>
      <c r="E92" s="191">
        <v>238</v>
      </c>
      <c r="F92" s="360">
        <v>4.0816326530612246</v>
      </c>
      <c r="G92" s="187">
        <f t="shared" si="6"/>
        <v>971.42857142857144</v>
      </c>
      <c r="H92" s="188">
        <f t="shared" si="10"/>
        <v>1.0204081632653061</v>
      </c>
      <c r="I92" s="187">
        <f t="shared" si="7"/>
        <v>242.85714285714286</v>
      </c>
      <c r="J92" s="189">
        <f t="shared" si="8"/>
        <v>1214.2857142857142</v>
      </c>
      <c r="K92" s="279">
        <f t="shared" si="9"/>
        <v>5.1020408163265305</v>
      </c>
      <c r="L92" s="9"/>
      <c r="M92" s="330"/>
      <c r="N92" s="330"/>
      <c r="O92" s="9"/>
      <c r="P92" s="333"/>
      <c r="Q92" s="334"/>
    </row>
    <row r="93" spans="1:17" s="105" customFormat="1" ht="23.25" customHeight="1">
      <c r="A93" s="434" t="s">
        <v>433</v>
      </c>
      <c r="B93" s="434"/>
      <c r="C93" s="434"/>
      <c r="D93" s="323"/>
      <c r="E93" s="323"/>
      <c r="F93" s="360">
        <v>0</v>
      </c>
      <c r="G93" s="323"/>
      <c r="H93" s="188">
        <f t="shared" si="10"/>
        <v>0</v>
      </c>
      <c r="I93" s="323"/>
      <c r="J93" s="323"/>
      <c r="K93" s="324"/>
      <c r="L93" s="9"/>
      <c r="M93" s="287"/>
      <c r="N93" s="287"/>
      <c r="P93" s="287"/>
      <c r="Q93" s="332"/>
    </row>
    <row r="94" spans="1:17">
      <c r="A94" s="182">
        <f>A92+1</f>
        <v>70</v>
      </c>
      <c r="B94" s="326" t="s">
        <v>406</v>
      </c>
      <c r="C94" s="325" t="s">
        <v>253</v>
      </c>
      <c r="D94" s="191">
        <v>1</v>
      </c>
      <c r="E94" s="191">
        <v>160</v>
      </c>
      <c r="F94" s="360">
        <v>2.2448979591836733</v>
      </c>
      <c r="G94" s="187">
        <f t="shared" ref="G94" si="13">F94*E94</f>
        <v>359.18367346938771</v>
      </c>
      <c r="H94" s="188">
        <f t="shared" si="10"/>
        <v>0.56122448979591832</v>
      </c>
      <c r="I94" s="187">
        <f t="shared" ref="I94" si="14">H94*E94</f>
        <v>89.795918367346928</v>
      </c>
      <c r="J94" s="189">
        <f t="shared" ref="J94" si="15">G94+I94</f>
        <v>448.97959183673464</v>
      </c>
      <c r="K94" s="279">
        <f t="shared" ref="K94" si="16">J94/E94</f>
        <v>2.8061224489795915</v>
      </c>
      <c r="L94" s="9"/>
      <c r="M94" s="330"/>
      <c r="N94" s="330"/>
      <c r="O94" s="9"/>
      <c r="P94" s="333"/>
      <c r="Q94" s="334"/>
    </row>
    <row r="95" spans="1:17" ht="26.25">
      <c r="A95" s="182">
        <f>A94+1</f>
        <v>71</v>
      </c>
      <c r="B95" s="328" t="s">
        <v>434</v>
      </c>
      <c r="C95" s="325" t="s">
        <v>20</v>
      </c>
      <c r="D95" s="191">
        <v>1</v>
      </c>
      <c r="E95" s="191">
        <v>1</v>
      </c>
      <c r="F95" s="360">
        <v>2.0408163265306123</v>
      </c>
      <c r="G95" s="187">
        <f t="shared" si="6"/>
        <v>2.0408163265306123</v>
      </c>
      <c r="H95" s="188">
        <f t="shared" si="10"/>
        <v>0.51020408163265307</v>
      </c>
      <c r="I95" s="187">
        <f t="shared" si="7"/>
        <v>0.51020408163265307</v>
      </c>
      <c r="J95" s="189">
        <f t="shared" ref="J95:J103" si="17">G95+I95</f>
        <v>2.5510204081632653</v>
      </c>
      <c r="K95" s="279">
        <f t="shared" si="9"/>
        <v>2.5510204081632653</v>
      </c>
      <c r="L95" s="9"/>
      <c r="M95" s="330"/>
      <c r="N95" s="330"/>
      <c r="O95" s="9"/>
      <c r="P95" s="333"/>
      <c r="Q95" s="331"/>
    </row>
    <row r="96" spans="1:17">
      <c r="A96" s="182">
        <f t="shared" si="11"/>
        <v>72</v>
      </c>
      <c r="B96" s="327" t="s">
        <v>435</v>
      </c>
      <c r="C96" s="325" t="s">
        <v>20</v>
      </c>
      <c r="D96" s="191">
        <v>1</v>
      </c>
      <c r="E96" s="191">
        <v>3</v>
      </c>
      <c r="F96" s="360">
        <v>2.0408163265306123</v>
      </c>
      <c r="G96" s="187">
        <f t="shared" si="6"/>
        <v>6.1224489795918373</v>
      </c>
      <c r="H96" s="188">
        <f t="shared" si="10"/>
        <v>0.51020408163265307</v>
      </c>
      <c r="I96" s="187">
        <f t="shared" si="7"/>
        <v>1.5306122448979593</v>
      </c>
      <c r="J96" s="189">
        <f t="shared" si="17"/>
        <v>7.6530612244897966</v>
      </c>
      <c r="K96" s="279">
        <f t="shared" si="9"/>
        <v>2.5510204081632657</v>
      </c>
      <c r="L96" s="9"/>
      <c r="M96" s="330"/>
      <c r="N96" s="330"/>
      <c r="O96" s="9"/>
      <c r="P96" s="333"/>
      <c r="Q96" s="334"/>
    </row>
    <row r="97" spans="1:17">
      <c r="A97" s="182">
        <f t="shared" si="11"/>
        <v>73</v>
      </c>
      <c r="B97" s="327" t="s">
        <v>436</v>
      </c>
      <c r="C97" s="325" t="s">
        <v>20</v>
      </c>
      <c r="D97" s="191">
        <v>1</v>
      </c>
      <c r="E97" s="191">
        <v>6</v>
      </c>
      <c r="F97" s="360">
        <v>2.0408163265306123</v>
      </c>
      <c r="G97" s="187">
        <f t="shared" si="6"/>
        <v>12.244897959183675</v>
      </c>
      <c r="H97" s="188">
        <f t="shared" si="10"/>
        <v>0.51020408163265307</v>
      </c>
      <c r="I97" s="187">
        <f t="shared" si="7"/>
        <v>3.0612244897959187</v>
      </c>
      <c r="J97" s="189">
        <f t="shared" si="17"/>
        <v>15.306122448979593</v>
      </c>
      <c r="K97" s="279">
        <f t="shared" si="9"/>
        <v>2.5510204081632657</v>
      </c>
      <c r="L97" s="9"/>
      <c r="M97" s="330"/>
      <c r="N97" s="330"/>
      <c r="O97" s="9"/>
      <c r="P97" s="333"/>
      <c r="Q97" s="334"/>
    </row>
    <row r="98" spans="1:17">
      <c r="A98" s="182">
        <f t="shared" si="11"/>
        <v>74</v>
      </c>
      <c r="B98" s="327" t="s">
        <v>437</v>
      </c>
      <c r="C98" s="325" t="s">
        <v>20</v>
      </c>
      <c r="D98" s="191">
        <v>1</v>
      </c>
      <c r="E98" s="191">
        <v>10</v>
      </c>
      <c r="F98" s="360">
        <v>2.0408163265306123</v>
      </c>
      <c r="G98" s="187">
        <f t="shared" si="6"/>
        <v>20.408163265306122</v>
      </c>
      <c r="H98" s="188">
        <f t="shared" si="10"/>
        <v>0.51020408163265307</v>
      </c>
      <c r="I98" s="187">
        <f t="shared" si="7"/>
        <v>5.1020408163265305</v>
      </c>
      <c r="J98" s="189">
        <f t="shared" si="17"/>
        <v>25.510204081632651</v>
      </c>
      <c r="K98" s="279">
        <f t="shared" si="9"/>
        <v>2.5510204081632653</v>
      </c>
      <c r="L98" s="9"/>
      <c r="M98" s="330"/>
      <c r="N98" s="330"/>
      <c r="O98" s="9"/>
      <c r="P98" s="333"/>
      <c r="Q98" s="331"/>
    </row>
    <row r="99" spans="1:17">
      <c r="A99" s="182">
        <f>A98+1</f>
        <v>75</v>
      </c>
      <c r="B99" s="284" t="s">
        <v>399</v>
      </c>
      <c r="C99" s="329" t="s">
        <v>400</v>
      </c>
      <c r="D99" s="185">
        <v>1</v>
      </c>
      <c r="E99" s="185">
        <v>4</v>
      </c>
      <c r="F99" s="360">
        <v>2.0408163265306123</v>
      </c>
      <c r="G99" s="187">
        <f t="shared" si="6"/>
        <v>8.1632653061224492</v>
      </c>
      <c r="H99" s="188">
        <f t="shared" si="10"/>
        <v>0.51020408163265307</v>
      </c>
      <c r="I99" s="187">
        <f t="shared" si="7"/>
        <v>2.0408163265306123</v>
      </c>
      <c r="J99" s="189">
        <f t="shared" si="17"/>
        <v>10.204081632653061</v>
      </c>
      <c r="K99" s="279">
        <f t="shared" si="9"/>
        <v>2.5510204081632653</v>
      </c>
      <c r="L99" s="9"/>
      <c r="M99" s="330"/>
      <c r="N99" s="330"/>
      <c r="O99" s="9"/>
      <c r="P99" s="333"/>
      <c r="Q99" s="331"/>
    </row>
    <row r="100" spans="1:17">
      <c r="A100" s="182">
        <f>A99+1</f>
        <v>76</v>
      </c>
      <c r="B100" s="280" t="s">
        <v>401</v>
      </c>
      <c r="C100" s="325" t="s">
        <v>21</v>
      </c>
      <c r="D100" s="191">
        <v>1</v>
      </c>
      <c r="E100" s="191">
        <v>170</v>
      </c>
      <c r="F100" s="360">
        <v>2.0408163265306123</v>
      </c>
      <c r="G100" s="187">
        <f t="shared" si="6"/>
        <v>346.9387755102041</v>
      </c>
      <c r="H100" s="188">
        <f t="shared" si="10"/>
        <v>0.51020408163265307</v>
      </c>
      <c r="I100" s="187">
        <f t="shared" si="7"/>
        <v>86.734693877551024</v>
      </c>
      <c r="J100" s="189">
        <f t="shared" si="17"/>
        <v>433.67346938775512</v>
      </c>
      <c r="K100" s="279">
        <f t="shared" si="9"/>
        <v>2.5510204081632653</v>
      </c>
      <c r="L100" s="9"/>
      <c r="M100" s="330"/>
      <c r="N100" s="330"/>
      <c r="O100" s="9"/>
      <c r="P100" s="333"/>
      <c r="Q100" s="331"/>
    </row>
    <row r="101" spans="1:17">
      <c r="A101" s="182">
        <f t="shared" si="11"/>
        <v>77</v>
      </c>
      <c r="B101" s="326" t="s">
        <v>402</v>
      </c>
      <c r="C101" s="325" t="s">
        <v>21</v>
      </c>
      <c r="D101" s="191">
        <v>1</v>
      </c>
      <c r="E101" s="191">
        <v>155</v>
      </c>
      <c r="F101" s="360">
        <v>2.0408163265306123</v>
      </c>
      <c r="G101" s="187">
        <f t="shared" si="6"/>
        <v>316.32653061224488</v>
      </c>
      <c r="H101" s="188">
        <f t="shared" si="10"/>
        <v>0.51020408163265307</v>
      </c>
      <c r="I101" s="187">
        <f t="shared" si="7"/>
        <v>79.08163265306122</v>
      </c>
      <c r="J101" s="189">
        <f t="shared" si="17"/>
        <v>395.40816326530609</v>
      </c>
      <c r="K101" s="279">
        <f t="shared" si="9"/>
        <v>2.5510204081632653</v>
      </c>
      <c r="L101" s="9"/>
      <c r="M101" s="330"/>
      <c r="N101" s="330"/>
      <c r="O101" s="9"/>
      <c r="P101" s="333"/>
      <c r="Q101" s="334"/>
    </row>
    <row r="102" spans="1:17">
      <c r="A102" s="182">
        <f t="shared" si="11"/>
        <v>78</v>
      </c>
      <c r="B102" s="326" t="s">
        <v>403</v>
      </c>
      <c r="C102" s="325" t="s">
        <v>21</v>
      </c>
      <c r="D102" s="191">
        <v>1</v>
      </c>
      <c r="E102" s="191">
        <v>15</v>
      </c>
      <c r="F102" s="360">
        <v>2.0408163265306123</v>
      </c>
      <c r="G102" s="187">
        <f t="shared" si="6"/>
        <v>30.612244897959183</v>
      </c>
      <c r="H102" s="188">
        <f t="shared" si="10"/>
        <v>0.51020408163265307</v>
      </c>
      <c r="I102" s="187">
        <f t="shared" si="7"/>
        <v>7.6530612244897958</v>
      </c>
      <c r="J102" s="189">
        <f t="shared" si="17"/>
        <v>38.265306122448976</v>
      </c>
      <c r="K102" s="279">
        <f t="shared" si="9"/>
        <v>2.5510204081632653</v>
      </c>
      <c r="L102" s="9"/>
      <c r="M102" s="330"/>
      <c r="N102" s="330"/>
      <c r="O102" s="9"/>
      <c r="P102" s="333"/>
      <c r="Q102" s="334"/>
    </row>
    <row r="103" spans="1:17">
      <c r="A103" s="182">
        <f t="shared" si="11"/>
        <v>79</v>
      </c>
      <c r="B103" s="326" t="s">
        <v>404</v>
      </c>
      <c r="C103" s="325" t="s">
        <v>21</v>
      </c>
      <c r="D103" s="191">
        <v>1</v>
      </c>
      <c r="E103" s="191">
        <v>16</v>
      </c>
      <c r="F103" s="360">
        <v>2.0408163265306123</v>
      </c>
      <c r="G103" s="187">
        <f t="shared" si="6"/>
        <v>32.653061224489797</v>
      </c>
      <c r="H103" s="188">
        <f t="shared" si="10"/>
        <v>0.51020408163265307</v>
      </c>
      <c r="I103" s="187">
        <f t="shared" si="7"/>
        <v>8.1632653061224492</v>
      </c>
      <c r="J103" s="189">
        <f t="shared" si="17"/>
        <v>40.816326530612244</v>
      </c>
      <c r="K103" s="279">
        <f t="shared" si="9"/>
        <v>2.5510204081632653</v>
      </c>
      <c r="L103" s="9"/>
      <c r="M103" s="330"/>
      <c r="N103" s="330"/>
      <c r="O103" s="9"/>
      <c r="P103" s="333"/>
      <c r="Q103" s="331"/>
    </row>
    <row r="104" spans="1:17" ht="16.5" thickBot="1">
      <c r="F104" s="29"/>
      <c r="G104" s="106">
        <f>SUM(G13:G103)</f>
        <v>31774.734693877559</v>
      </c>
      <c r="H104" s="93"/>
      <c r="I104" s="106">
        <f>SUM(I13:I103)</f>
        <v>7943.6836734693898</v>
      </c>
      <c r="J104" s="107"/>
      <c r="L104" s="9"/>
      <c r="M104" s="30"/>
      <c r="N104" s="30"/>
      <c r="P104" s="30"/>
      <c r="Q104" s="119"/>
    </row>
    <row r="105" spans="1:17" ht="16.5" thickBot="1">
      <c r="F105" s="31"/>
      <c r="G105" s="94" t="s">
        <v>186</v>
      </c>
      <c r="H105" s="109">
        <v>0.02</v>
      </c>
      <c r="I105" s="32"/>
      <c r="J105" s="335">
        <f>H105*G104</f>
        <v>635.49469387755119</v>
      </c>
      <c r="L105" s="9"/>
      <c r="M105" s="30"/>
      <c r="N105" s="30"/>
      <c r="P105" s="30"/>
      <c r="Q105" s="119"/>
    </row>
    <row r="106" spans="1:17" ht="16.5" thickBot="1">
      <c r="F106" s="29"/>
      <c r="G106" s="33"/>
      <c r="H106" s="93"/>
      <c r="I106" s="33"/>
      <c r="J106" s="34"/>
      <c r="L106" s="9"/>
      <c r="M106" s="30"/>
      <c r="N106" s="30"/>
      <c r="P106" s="30"/>
      <c r="Q106" s="119"/>
    </row>
    <row r="107" spans="1:17" ht="16.5" thickBot="1">
      <c r="F107" s="31"/>
      <c r="G107" s="32" t="s">
        <v>187</v>
      </c>
      <c r="H107" s="111"/>
      <c r="I107" s="32"/>
      <c r="J107" s="335">
        <f>SUM(J13:J105)</f>
        <v>40353.913061224492</v>
      </c>
      <c r="L107" s="9"/>
      <c r="M107" s="30"/>
      <c r="N107" s="30"/>
      <c r="P107" s="30"/>
      <c r="Q107" s="119"/>
    </row>
    <row r="108" spans="1:17" ht="16.5" thickBot="1">
      <c r="F108" s="35"/>
      <c r="G108" s="36"/>
      <c r="H108" s="112"/>
      <c r="I108" s="36"/>
      <c r="J108" s="37"/>
      <c r="L108" s="9"/>
      <c r="M108" s="30"/>
      <c r="N108" s="30"/>
      <c r="P108" s="30"/>
      <c r="Q108" s="119"/>
    </row>
    <row r="109" spans="1:17">
      <c r="F109" s="38"/>
      <c r="G109" s="95" t="s">
        <v>188</v>
      </c>
      <c r="H109" s="113">
        <v>0.08</v>
      </c>
      <c r="I109" s="39"/>
      <c r="J109" s="40">
        <f>J107*H109</f>
        <v>3228.3130448979596</v>
      </c>
      <c r="L109" s="9"/>
      <c r="M109" s="30"/>
      <c r="N109" s="30"/>
      <c r="P109" s="30"/>
      <c r="Q109" s="119"/>
    </row>
    <row r="110" spans="1:17" ht="16.5" thickBot="1">
      <c r="F110" s="41"/>
      <c r="G110" s="96" t="s">
        <v>189</v>
      </c>
      <c r="H110" s="114"/>
      <c r="I110" s="42"/>
      <c r="J110" s="43">
        <f>J107+J109</f>
        <v>43582.226106122449</v>
      </c>
      <c r="L110" s="9"/>
      <c r="M110" s="30"/>
      <c r="N110" s="30"/>
      <c r="P110" s="30"/>
      <c r="Q110" s="119"/>
    </row>
    <row r="111" spans="1:17" ht="16.5" thickBot="1">
      <c r="F111" s="44"/>
      <c r="G111" s="97"/>
      <c r="H111" s="115"/>
      <c r="I111" s="45"/>
      <c r="J111" s="46"/>
      <c r="L111" s="9"/>
      <c r="M111" s="30"/>
      <c r="N111" s="30"/>
      <c r="P111" s="30"/>
      <c r="Q111" s="119"/>
    </row>
    <row r="112" spans="1:17">
      <c r="F112" s="47"/>
      <c r="G112" s="95" t="s">
        <v>190</v>
      </c>
      <c r="H112" s="113">
        <v>0.2</v>
      </c>
      <c r="I112" s="39"/>
      <c r="J112" s="40">
        <f>J110*H112</f>
        <v>8716.4452212244905</v>
      </c>
      <c r="L112" s="9"/>
      <c r="M112" s="30"/>
      <c r="N112" s="30"/>
      <c r="P112" s="30"/>
      <c r="Q112" s="119"/>
    </row>
    <row r="113" spans="6:17" ht="16.5" thickBot="1">
      <c r="F113" s="41"/>
      <c r="G113" s="96" t="s">
        <v>189</v>
      </c>
      <c r="H113" s="116"/>
      <c r="I113" s="42"/>
      <c r="J113" s="43">
        <f>J110+J112</f>
        <v>52298.671327346936</v>
      </c>
      <c r="M113" s="30"/>
      <c r="N113" s="30"/>
      <c r="P113" s="30"/>
      <c r="Q113" s="119"/>
    </row>
    <row r="114" spans="6:17" ht="16.5" thickBot="1">
      <c r="F114" s="44"/>
      <c r="G114" s="97"/>
      <c r="H114" s="117"/>
      <c r="I114" s="45"/>
      <c r="J114" s="46"/>
      <c r="M114" s="30"/>
      <c r="N114" s="30"/>
      <c r="P114" s="30"/>
      <c r="Q114" s="119"/>
    </row>
    <row r="115" spans="6:17">
      <c r="F115" s="47"/>
      <c r="G115" s="98" t="s">
        <v>191</v>
      </c>
      <c r="H115" s="113">
        <v>0.18</v>
      </c>
      <c r="I115" s="39"/>
      <c r="J115" s="48">
        <f>J113*H115</f>
        <v>9413.7608389224479</v>
      </c>
      <c r="M115" s="30"/>
      <c r="N115" s="30"/>
      <c r="P115" s="30"/>
      <c r="Q115" s="119"/>
    </row>
    <row r="116" spans="6:17" ht="16.5" thickBot="1">
      <c r="F116" s="41"/>
      <c r="G116" s="99" t="s">
        <v>192</v>
      </c>
      <c r="H116" s="114" t="s">
        <v>11</v>
      </c>
      <c r="I116" s="49"/>
      <c r="J116" s="43">
        <f>J113+J115</f>
        <v>61712.432166269384</v>
      </c>
      <c r="M116" s="30"/>
      <c r="N116" s="30"/>
      <c r="P116" s="30"/>
      <c r="Q116" s="119"/>
    </row>
    <row r="117" spans="6:17">
      <c r="M117" s="30"/>
      <c r="N117" s="30"/>
    </row>
    <row r="118" spans="6:17">
      <c r="M118" s="30"/>
      <c r="N118" s="30"/>
    </row>
    <row r="119" spans="6:17">
      <c r="M119" s="30"/>
      <c r="N119" s="30"/>
    </row>
    <row r="120" spans="6:17">
      <c r="M120" s="30"/>
      <c r="N120" s="30"/>
    </row>
  </sheetData>
  <mergeCells count="23">
    <mergeCell ref="A5:F5"/>
    <mergeCell ref="B1:D1"/>
    <mergeCell ref="A2:B2"/>
    <mergeCell ref="H2:J2"/>
    <mergeCell ref="A3:F3"/>
    <mergeCell ref="A4:F4"/>
    <mergeCell ref="A6:F6"/>
    <mergeCell ref="A7:A8"/>
    <mergeCell ref="C7:C8"/>
    <mergeCell ref="D7:E7"/>
    <mergeCell ref="F7:G7"/>
    <mergeCell ref="A93:C93"/>
    <mergeCell ref="Q7:Q8"/>
    <mergeCell ref="A11:K11"/>
    <mergeCell ref="A12:C12"/>
    <mergeCell ref="A52:C52"/>
    <mergeCell ref="A63:C63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164"/>
  <sheetViews>
    <sheetView showGridLines="0" zoomScale="85" zoomScaleNormal="85" workbookViewId="0">
      <pane ySplit="10" topLeftCell="A11" activePane="bottomLeft" state="frozen"/>
      <selection activeCell="A292" sqref="A292:XFD292"/>
      <selection pane="bottomLeft" activeCell="F15" sqref="F15"/>
    </sheetView>
  </sheetViews>
  <sheetFormatPr defaultColWidth="9" defaultRowHeight="15.75"/>
  <cols>
    <col min="1" max="1" width="4.125" style="259" customWidth="1"/>
    <col min="2" max="2" width="69" style="270" bestFit="1" customWidth="1"/>
    <col min="3" max="3" width="6.5" style="259" bestFit="1" customWidth="1"/>
    <col min="4" max="4" width="8.5" style="259" bestFit="1" customWidth="1"/>
    <col min="5" max="5" width="5.875" style="259" bestFit="1" customWidth="1"/>
    <col min="6" max="6" width="9.875" style="259" bestFit="1" customWidth="1"/>
    <col min="7" max="7" width="19.125" style="259" bestFit="1" customWidth="1"/>
    <col min="8" max="8" width="10.75" style="259" bestFit="1" customWidth="1"/>
    <col min="9" max="9" width="13.25" style="259" bestFit="1" customWidth="1"/>
    <col min="10" max="10" width="15" style="259" bestFit="1" customWidth="1"/>
    <col min="11" max="11" width="14" style="267" bestFit="1" customWidth="1"/>
    <col min="12" max="12" width="3.625" style="108" customWidth="1"/>
    <col min="13" max="13" width="10.625" style="259" customWidth="1"/>
    <col min="14" max="14" width="10.25" style="259" customWidth="1"/>
    <col min="15" max="15" width="3.625" style="108" customWidth="1"/>
    <col min="16" max="16" width="12.625" style="259" customWidth="1"/>
    <col min="17" max="17" width="17" style="259" customWidth="1"/>
    <col min="18" max="18" width="6.625" style="259" customWidth="1"/>
    <col min="19" max="19" width="6.75" style="259" customWidth="1"/>
    <col min="20" max="16384" width="9" style="259"/>
  </cols>
  <sheetData>
    <row r="1" spans="1:17" ht="13.5" thickBot="1">
      <c r="A1" s="257"/>
      <c r="B1" s="429"/>
      <c r="C1" s="429"/>
      <c r="D1" s="429"/>
      <c r="E1" s="129"/>
      <c r="F1" s="130"/>
      <c r="G1" s="129"/>
      <c r="H1" s="131"/>
      <c r="I1" s="132"/>
      <c r="J1" s="131"/>
      <c r="K1" s="258"/>
      <c r="L1" s="100"/>
      <c r="M1" s="134"/>
      <c r="N1" s="134"/>
      <c r="O1" s="100"/>
    </row>
    <row r="2" spans="1:17" ht="13.5" thickBot="1">
      <c r="A2" s="415" t="s">
        <v>629</v>
      </c>
      <c r="B2" s="430"/>
      <c r="C2" s="136"/>
      <c r="D2" s="130"/>
      <c r="E2" s="129"/>
      <c r="F2" s="130"/>
      <c r="G2" s="137"/>
      <c r="H2" s="417" t="s">
        <v>9</v>
      </c>
      <c r="I2" s="418"/>
      <c r="J2" s="419"/>
      <c r="K2" s="260"/>
      <c r="L2" s="101"/>
      <c r="M2" s="134"/>
      <c r="N2" s="139"/>
      <c r="O2" s="101"/>
    </row>
    <row r="3" spans="1:17" ht="16.5" customHeight="1" thickBot="1">
      <c r="A3" s="431"/>
      <c r="B3" s="431"/>
      <c r="C3" s="431"/>
      <c r="D3" s="431"/>
      <c r="E3" s="431"/>
      <c r="F3" s="431"/>
      <c r="G3" s="261"/>
      <c r="H3" s="141" t="s">
        <v>11</v>
      </c>
      <c r="I3" s="142" t="s">
        <v>10</v>
      </c>
      <c r="J3" s="143" t="s">
        <v>12</v>
      </c>
      <c r="K3" s="260"/>
      <c r="L3" s="101"/>
      <c r="M3" s="134"/>
      <c r="N3" s="139"/>
      <c r="O3" s="101"/>
    </row>
    <row r="4" spans="1:17" ht="13.5" thickBot="1">
      <c r="A4" s="431"/>
      <c r="B4" s="431"/>
      <c r="C4" s="431"/>
      <c r="D4" s="431"/>
      <c r="E4" s="431"/>
      <c r="F4" s="431"/>
      <c r="G4" s="140"/>
      <c r="H4" s="144">
        <f>J160</f>
        <v>142404.7343809962</v>
      </c>
      <c r="I4" s="145">
        <f>H4*2.45</f>
        <v>348891.59923344071</v>
      </c>
      <c r="J4" s="146">
        <f>'4. კანალიზაცია'!J4</f>
        <v>1</v>
      </c>
      <c r="K4" s="260"/>
      <c r="L4" s="101"/>
      <c r="M4" s="134"/>
      <c r="N4" s="139"/>
      <c r="O4" s="101"/>
    </row>
    <row r="5" spans="1:17" ht="12.75">
      <c r="A5" s="413"/>
      <c r="B5" s="413"/>
      <c r="C5" s="413"/>
      <c r="D5" s="413"/>
      <c r="E5" s="413"/>
      <c r="F5" s="413"/>
      <c r="G5" s="147"/>
      <c r="H5" s="148"/>
      <c r="I5" s="149"/>
      <c r="J5" s="150"/>
      <c r="K5" s="260"/>
      <c r="L5" s="101"/>
      <c r="M5" s="134"/>
      <c r="N5" s="139"/>
      <c r="O5" s="101"/>
    </row>
    <row r="6" spans="1:17" ht="13.5" thickBot="1">
      <c r="A6" s="427"/>
      <c r="B6" s="427"/>
      <c r="C6" s="428"/>
      <c r="D6" s="428"/>
      <c r="E6" s="428"/>
      <c r="F6" s="427"/>
      <c r="G6" s="151"/>
      <c r="H6" s="136"/>
      <c r="I6" s="129"/>
      <c r="J6" s="152"/>
      <c r="K6" s="262"/>
      <c r="L6" s="102"/>
      <c r="M6" s="154"/>
      <c r="N6" s="154"/>
      <c r="O6" s="102"/>
    </row>
    <row r="7" spans="1:17" ht="16.149999999999999" customHeight="1" thickBot="1">
      <c r="A7" s="406" t="s">
        <v>604</v>
      </c>
      <c r="B7" s="155" t="s">
        <v>31</v>
      </c>
      <c r="C7" s="408" t="s">
        <v>32</v>
      </c>
      <c r="D7" s="410" t="s">
        <v>33</v>
      </c>
      <c r="E7" s="411"/>
      <c r="F7" s="412" t="s">
        <v>34</v>
      </c>
      <c r="G7" s="397"/>
      <c r="H7" s="396" t="s">
        <v>35</v>
      </c>
      <c r="I7" s="397"/>
      <c r="J7" s="398" t="s">
        <v>36</v>
      </c>
      <c r="K7" s="400" t="s">
        <v>37</v>
      </c>
      <c r="L7" s="259"/>
      <c r="M7" s="391" t="s">
        <v>38</v>
      </c>
      <c r="N7" s="391" t="s">
        <v>39</v>
      </c>
      <c r="O7" s="259"/>
      <c r="P7" s="402" t="s">
        <v>40</v>
      </c>
      <c r="Q7" s="391" t="s">
        <v>41</v>
      </c>
    </row>
    <row r="8" spans="1:17" ht="26.25" thickBot="1">
      <c r="A8" s="407"/>
      <c r="B8" s="156"/>
      <c r="C8" s="409"/>
      <c r="D8" s="237" t="s">
        <v>42</v>
      </c>
      <c r="E8" s="238" t="s">
        <v>43</v>
      </c>
      <c r="F8" s="157" t="s">
        <v>44</v>
      </c>
      <c r="G8" s="158" t="s">
        <v>43</v>
      </c>
      <c r="H8" s="159" t="s">
        <v>44</v>
      </c>
      <c r="I8" s="158" t="s">
        <v>43</v>
      </c>
      <c r="J8" s="399"/>
      <c r="K8" s="401"/>
      <c r="L8" s="259"/>
      <c r="M8" s="392"/>
      <c r="N8" s="392"/>
      <c r="O8" s="259"/>
      <c r="P8" s="403"/>
      <c r="Q8" s="392"/>
    </row>
    <row r="9" spans="1:17" ht="19.5" customHeight="1">
      <c r="A9" s="160" t="s">
        <v>0</v>
      </c>
      <c r="B9" s="161" t="s">
        <v>1</v>
      </c>
      <c r="C9" s="337" t="s">
        <v>2</v>
      </c>
      <c r="D9" s="338" t="s">
        <v>13</v>
      </c>
      <c r="E9" s="339" t="s">
        <v>3</v>
      </c>
      <c r="F9" s="164" t="s">
        <v>4</v>
      </c>
      <c r="G9" s="164" t="s">
        <v>5</v>
      </c>
      <c r="H9" s="165" t="s">
        <v>6</v>
      </c>
      <c r="I9" s="164" t="s">
        <v>7</v>
      </c>
      <c r="J9" s="166" t="s">
        <v>8</v>
      </c>
      <c r="K9" s="167" t="s">
        <v>15</v>
      </c>
      <c r="L9" s="259"/>
      <c r="M9" s="165" t="s">
        <v>14</v>
      </c>
      <c r="N9" s="166" t="s">
        <v>16</v>
      </c>
      <c r="O9" s="259"/>
      <c r="P9" s="165" t="s">
        <v>45</v>
      </c>
      <c r="Q9" s="166" t="s">
        <v>46</v>
      </c>
    </row>
    <row r="10" spans="1:17" ht="19.5" customHeight="1">
      <c r="A10" s="340"/>
      <c r="B10" s="341"/>
      <c r="C10" s="342"/>
      <c r="D10" s="343"/>
      <c r="E10" s="343"/>
      <c r="F10" s="341"/>
      <c r="G10" s="341"/>
      <c r="H10" s="341"/>
      <c r="I10" s="341"/>
      <c r="J10" s="341"/>
      <c r="K10" s="344"/>
      <c r="L10" s="259"/>
      <c r="M10" s="322"/>
      <c r="N10" s="322"/>
      <c r="O10" s="259"/>
      <c r="P10" s="322"/>
      <c r="Q10" s="322"/>
    </row>
    <row r="11" spans="1:17" ht="12.75">
      <c r="A11" s="446"/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9"/>
      <c r="M11" s="321"/>
      <c r="N11" s="321"/>
      <c r="O11" s="9"/>
      <c r="P11" s="321"/>
      <c r="Q11" s="321"/>
    </row>
    <row r="12" spans="1:17" s="105" customFormat="1" ht="23.25" customHeight="1">
      <c r="A12" s="447"/>
      <c r="B12" s="447"/>
      <c r="C12" s="447"/>
      <c r="D12" s="300"/>
      <c r="E12" s="300"/>
      <c r="F12" s="300"/>
      <c r="G12" s="300"/>
      <c r="H12" s="300"/>
      <c r="I12" s="300"/>
      <c r="J12" s="300"/>
      <c r="K12" s="301"/>
      <c r="L12" s="9"/>
      <c r="M12" s="287"/>
      <c r="N12" s="287"/>
      <c r="O12" s="9"/>
      <c r="P12" s="287"/>
      <c r="Q12" s="287"/>
    </row>
    <row r="13" spans="1:17" ht="19.5" customHeight="1">
      <c r="A13" s="182">
        <v>1</v>
      </c>
      <c r="B13" s="317" t="s">
        <v>438</v>
      </c>
      <c r="C13" s="312" t="s">
        <v>439</v>
      </c>
      <c r="D13" s="191">
        <v>1</v>
      </c>
      <c r="E13" s="191">
        <v>2</v>
      </c>
      <c r="F13" s="186">
        <v>22163.265306122448</v>
      </c>
      <c r="G13" s="187">
        <f t="shared" ref="G13:G147" si="0">F13*E13</f>
        <v>44326.530612244896</v>
      </c>
      <c r="H13" s="188">
        <f>F13*0.25</f>
        <v>5540.8163265306121</v>
      </c>
      <c r="I13" s="187">
        <f t="shared" ref="I13:I147" si="1">H13*E13</f>
        <v>11081.632653061224</v>
      </c>
      <c r="J13" s="189">
        <f t="shared" ref="J13:J147" si="2">G13+I13</f>
        <v>55408.163265306124</v>
      </c>
      <c r="K13" s="279">
        <f>J13/E13</f>
        <v>27704.081632653062</v>
      </c>
      <c r="L13" s="9"/>
      <c r="M13" s="255"/>
      <c r="N13" s="255"/>
      <c r="O13" s="9"/>
      <c r="P13" s="289"/>
      <c r="Q13" s="291"/>
    </row>
    <row r="14" spans="1:17" ht="12.75">
      <c r="A14" s="182">
        <v>2</v>
      </c>
      <c r="B14" s="311" t="s">
        <v>440</v>
      </c>
      <c r="C14" s="312" t="s">
        <v>439</v>
      </c>
      <c r="D14" s="191">
        <v>1</v>
      </c>
      <c r="E14" s="191">
        <v>1</v>
      </c>
      <c r="F14" s="186">
        <v>2020.4081632653099</v>
      </c>
      <c r="G14" s="187">
        <f t="shared" si="0"/>
        <v>2020.4081632653099</v>
      </c>
      <c r="H14" s="188">
        <f t="shared" ref="H14:H77" si="3">F14*0.25</f>
        <v>505.10204081632747</v>
      </c>
      <c r="I14" s="187">
        <f t="shared" si="1"/>
        <v>505.10204081632747</v>
      </c>
      <c r="J14" s="189">
        <f t="shared" si="2"/>
        <v>2525.5102040816373</v>
      </c>
      <c r="K14" s="279">
        <f t="shared" ref="K14:K147" si="4">J14/E14</f>
        <v>2525.5102040816373</v>
      </c>
      <c r="L14" s="9"/>
      <c r="M14" s="255"/>
      <c r="N14" s="255"/>
      <c r="O14" s="9"/>
      <c r="P14" s="289"/>
      <c r="Q14" s="291"/>
    </row>
    <row r="15" spans="1:17" ht="12.75">
      <c r="A15" s="182">
        <v>3</v>
      </c>
      <c r="B15" s="311" t="s">
        <v>441</v>
      </c>
      <c r="C15" s="312" t="s">
        <v>439</v>
      </c>
      <c r="D15" s="191">
        <v>1</v>
      </c>
      <c r="E15" s="191">
        <v>1</v>
      </c>
      <c r="F15" s="186">
        <v>999.99999999999989</v>
      </c>
      <c r="G15" s="187">
        <f t="shared" si="0"/>
        <v>999.99999999999989</v>
      </c>
      <c r="H15" s="188">
        <f t="shared" si="3"/>
        <v>249.99999999999997</v>
      </c>
      <c r="I15" s="187">
        <f t="shared" si="1"/>
        <v>249.99999999999997</v>
      </c>
      <c r="J15" s="189">
        <f t="shared" si="2"/>
        <v>1249.9999999999998</v>
      </c>
      <c r="K15" s="279">
        <f t="shared" si="4"/>
        <v>1249.9999999999998</v>
      </c>
      <c r="L15" s="9"/>
      <c r="M15" s="255"/>
      <c r="N15" s="255"/>
      <c r="O15" s="9"/>
      <c r="P15" s="289"/>
      <c r="Q15" s="291"/>
    </row>
    <row r="16" spans="1:17" ht="12.75">
      <c r="A16" s="182">
        <v>4</v>
      </c>
      <c r="B16" s="311" t="s">
        <v>442</v>
      </c>
      <c r="C16" s="312" t="s">
        <v>439</v>
      </c>
      <c r="D16" s="191">
        <v>1</v>
      </c>
      <c r="E16" s="191">
        <v>1</v>
      </c>
      <c r="F16" s="285">
        <v>763.26530612244892</v>
      </c>
      <c r="G16" s="187">
        <f t="shared" si="0"/>
        <v>763.26530612244892</v>
      </c>
      <c r="H16" s="188">
        <f t="shared" si="3"/>
        <v>190.81632653061223</v>
      </c>
      <c r="I16" s="187">
        <f t="shared" si="1"/>
        <v>190.81632653061223</v>
      </c>
      <c r="J16" s="189">
        <f t="shared" si="2"/>
        <v>954.08163265306121</v>
      </c>
      <c r="K16" s="279">
        <f t="shared" si="4"/>
        <v>954.08163265306121</v>
      </c>
      <c r="L16" s="9"/>
      <c r="M16" s="255"/>
      <c r="N16" s="255"/>
      <c r="O16" s="9"/>
      <c r="P16" s="289"/>
      <c r="Q16" s="291"/>
    </row>
    <row r="17" spans="1:17" ht="12.75">
      <c r="A17" s="182">
        <v>5</v>
      </c>
      <c r="B17" s="311" t="s">
        <v>443</v>
      </c>
      <c r="C17" s="312" t="s">
        <v>304</v>
      </c>
      <c r="D17" s="191">
        <v>1</v>
      </c>
      <c r="E17" s="191">
        <v>8</v>
      </c>
      <c r="F17" s="285">
        <v>19.183673469387752</v>
      </c>
      <c r="G17" s="187">
        <f t="shared" si="0"/>
        <v>153.46938775510202</v>
      </c>
      <c r="H17" s="188">
        <f t="shared" si="3"/>
        <v>4.7959183673469381</v>
      </c>
      <c r="I17" s="187">
        <f t="shared" si="1"/>
        <v>38.367346938775505</v>
      </c>
      <c r="J17" s="189">
        <f t="shared" si="2"/>
        <v>191.83673469387753</v>
      </c>
      <c r="K17" s="279">
        <f t="shared" si="4"/>
        <v>23.979591836734691</v>
      </c>
      <c r="L17" s="9"/>
      <c r="M17" s="255"/>
      <c r="N17" s="255"/>
      <c r="O17" s="9"/>
      <c r="P17" s="289"/>
      <c r="Q17" s="291"/>
    </row>
    <row r="18" spans="1:17" ht="12.75">
      <c r="A18" s="182">
        <v>6</v>
      </c>
      <c r="B18" s="311" t="s">
        <v>444</v>
      </c>
      <c r="C18" s="312" t="s">
        <v>304</v>
      </c>
      <c r="D18" s="191">
        <v>1</v>
      </c>
      <c r="E18" s="191">
        <v>25</v>
      </c>
      <c r="F18" s="285">
        <v>15.510204081632653</v>
      </c>
      <c r="G18" s="187">
        <f t="shared" si="0"/>
        <v>387.75510204081633</v>
      </c>
      <c r="H18" s="188">
        <f t="shared" si="3"/>
        <v>3.8775510204081631</v>
      </c>
      <c r="I18" s="187">
        <f t="shared" si="1"/>
        <v>96.938775510204081</v>
      </c>
      <c r="J18" s="189">
        <f t="shared" si="2"/>
        <v>484.69387755102042</v>
      </c>
      <c r="K18" s="279">
        <f t="shared" si="4"/>
        <v>19.387755102040817</v>
      </c>
      <c r="L18" s="9"/>
      <c r="M18" s="255"/>
      <c r="N18" s="255"/>
      <c r="O18" s="9"/>
      <c r="P18" s="289"/>
      <c r="Q18" s="291"/>
    </row>
    <row r="19" spans="1:17" ht="12.75">
      <c r="A19" s="182">
        <v>7</v>
      </c>
      <c r="B19" s="311" t="s">
        <v>445</v>
      </c>
      <c r="C19" s="312" t="s">
        <v>304</v>
      </c>
      <c r="D19" s="191">
        <v>1</v>
      </c>
      <c r="E19" s="191">
        <v>4</v>
      </c>
      <c r="F19" s="285">
        <v>11.63265306122449</v>
      </c>
      <c r="G19" s="187">
        <f t="shared" si="0"/>
        <v>46.530612244897959</v>
      </c>
      <c r="H19" s="188">
        <f t="shared" si="3"/>
        <v>2.9081632653061225</v>
      </c>
      <c r="I19" s="187">
        <f t="shared" si="1"/>
        <v>11.63265306122449</v>
      </c>
      <c r="J19" s="189">
        <f t="shared" si="2"/>
        <v>58.163265306122447</v>
      </c>
      <c r="K19" s="279">
        <f t="shared" si="4"/>
        <v>14.540816326530612</v>
      </c>
      <c r="L19" s="9"/>
      <c r="M19" s="255"/>
      <c r="N19" s="255"/>
      <c r="O19" s="9"/>
      <c r="P19" s="289"/>
      <c r="Q19" s="291"/>
    </row>
    <row r="20" spans="1:17" ht="12.75">
      <c r="A20" s="182">
        <v>8</v>
      </c>
      <c r="B20" s="311" t="s">
        <v>446</v>
      </c>
      <c r="C20" s="312" t="s">
        <v>304</v>
      </c>
      <c r="D20" s="191">
        <v>1</v>
      </c>
      <c r="E20" s="191">
        <v>3</v>
      </c>
      <c r="F20" s="285">
        <v>5.8367346938775508</v>
      </c>
      <c r="G20" s="187">
        <f t="shared" si="0"/>
        <v>17.510204081632651</v>
      </c>
      <c r="H20" s="188">
        <f t="shared" si="3"/>
        <v>1.4591836734693877</v>
      </c>
      <c r="I20" s="187">
        <f t="shared" si="1"/>
        <v>4.3775510204081627</v>
      </c>
      <c r="J20" s="189">
        <f t="shared" si="2"/>
        <v>21.887755102040813</v>
      </c>
      <c r="K20" s="279">
        <f t="shared" si="4"/>
        <v>7.2959183673469381</v>
      </c>
      <c r="L20" s="9"/>
      <c r="M20" s="255"/>
      <c r="N20" s="255"/>
      <c r="O20" s="9"/>
      <c r="P20" s="289"/>
      <c r="Q20" s="291"/>
    </row>
    <row r="21" spans="1:17" ht="12.75">
      <c r="A21" s="182">
        <v>9</v>
      </c>
      <c r="B21" s="311" t="s">
        <v>447</v>
      </c>
      <c r="C21" s="312" t="s">
        <v>304</v>
      </c>
      <c r="D21" s="191">
        <v>1</v>
      </c>
      <c r="E21" s="191">
        <v>30</v>
      </c>
      <c r="F21" s="285">
        <v>5.8367346938775508</v>
      </c>
      <c r="G21" s="187">
        <f t="shared" si="0"/>
        <v>175.10204081632654</v>
      </c>
      <c r="H21" s="188">
        <f t="shared" si="3"/>
        <v>1.4591836734693877</v>
      </c>
      <c r="I21" s="187">
        <f t="shared" si="1"/>
        <v>43.775510204081634</v>
      </c>
      <c r="J21" s="189">
        <f t="shared" si="2"/>
        <v>218.87755102040816</v>
      </c>
      <c r="K21" s="279">
        <f t="shared" si="4"/>
        <v>7.295918367346939</v>
      </c>
      <c r="L21" s="9"/>
      <c r="M21" s="255"/>
      <c r="N21" s="255"/>
      <c r="O21" s="9"/>
      <c r="P21" s="289"/>
      <c r="Q21" s="291"/>
    </row>
    <row r="22" spans="1:17" ht="12.75">
      <c r="A22" s="182">
        <v>10</v>
      </c>
      <c r="B22" s="311" t="s">
        <v>448</v>
      </c>
      <c r="C22" s="312" t="s">
        <v>304</v>
      </c>
      <c r="D22" s="191">
        <v>1</v>
      </c>
      <c r="E22" s="191">
        <v>12</v>
      </c>
      <c r="F22" s="285">
        <v>1.7755102040816324</v>
      </c>
      <c r="G22" s="187">
        <f t="shared" si="0"/>
        <v>21.30612244897959</v>
      </c>
      <c r="H22" s="188">
        <f t="shared" si="3"/>
        <v>0.4438775510204081</v>
      </c>
      <c r="I22" s="187">
        <f t="shared" si="1"/>
        <v>5.3265306122448974</v>
      </c>
      <c r="J22" s="189">
        <f t="shared" si="2"/>
        <v>26.632653061224488</v>
      </c>
      <c r="K22" s="279">
        <f t="shared" si="4"/>
        <v>2.2193877551020407</v>
      </c>
      <c r="L22" s="9"/>
      <c r="M22" s="255"/>
      <c r="N22" s="255"/>
      <c r="O22" s="9"/>
      <c r="P22" s="289"/>
      <c r="Q22" s="291"/>
    </row>
    <row r="23" spans="1:17" ht="12.75">
      <c r="A23" s="182">
        <v>11</v>
      </c>
      <c r="B23" s="311" t="s">
        <v>449</v>
      </c>
      <c r="C23" s="312" t="s">
        <v>304</v>
      </c>
      <c r="D23" s="191">
        <v>1</v>
      </c>
      <c r="E23" s="191">
        <v>20</v>
      </c>
      <c r="F23" s="285">
        <v>2.4489795918367343</v>
      </c>
      <c r="G23" s="187">
        <f t="shared" si="0"/>
        <v>48.979591836734684</v>
      </c>
      <c r="H23" s="188">
        <f t="shared" si="3"/>
        <v>0.61224489795918358</v>
      </c>
      <c r="I23" s="187">
        <f t="shared" si="1"/>
        <v>12.244897959183671</v>
      </c>
      <c r="J23" s="189">
        <f t="shared" si="2"/>
        <v>61.224489795918359</v>
      </c>
      <c r="K23" s="279">
        <f t="shared" si="4"/>
        <v>3.0612244897959178</v>
      </c>
      <c r="L23" s="9"/>
      <c r="M23" s="255"/>
      <c r="N23" s="255"/>
      <c r="O23" s="9"/>
      <c r="P23" s="289"/>
      <c r="Q23" s="291"/>
    </row>
    <row r="24" spans="1:17" ht="12.75">
      <c r="A24" s="182">
        <v>12</v>
      </c>
      <c r="B24" s="311" t="s">
        <v>444</v>
      </c>
      <c r="C24" s="312" t="s">
        <v>304</v>
      </c>
      <c r="D24" s="191">
        <v>1</v>
      </c>
      <c r="E24" s="191">
        <v>20</v>
      </c>
      <c r="F24" s="285">
        <v>15.510204081632653</v>
      </c>
      <c r="G24" s="187">
        <f t="shared" si="0"/>
        <v>310.20408163265307</v>
      </c>
      <c r="H24" s="188">
        <f t="shared" si="3"/>
        <v>3.8775510204081631</v>
      </c>
      <c r="I24" s="187">
        <f t="shared" si="1"/>
        <v>77.551020408163268</v>
      </c>
      <c r="J24" s="189">
        <f t="shared" si="2"/>
        <v>387.75510204081633</v>
      </c>
      <c r="K24" s="279">
        <f t="shared" si="4"/>
        <v>19.387755102040817</v>
      </c>
      <c r="L24" s="9"/>
      <c r="M24" s="255"/>
      <c r="N24" s="255"/>
      <c r="O24" s="9"/>
      <c r="P24" s="289"/>
      <c r="Q24" s="291"/>
    </row>
    <row r="25" spans="1:17" ht="12.75">
      <c r="A25" s="182">
        <v>13</v>
      </c>
      <c r="B25" s="311" t="s">
        <v>451</v>
      </c>
      <c r="C25" s="312" t="s">
        <v>20</v>
      </c>
      <c r="D25" s="191">
        <v>1</v>
      </c>
      <c r="E25" s="191">
        <v>2</v>
      </c>
      <c r="F25" s="186">
        <v>571.42857142857133</v>
      </c>
      <c r="G25" s="187">
        <f t="shared" si="0"/>
        <v>1142.8571428571427</v>
      </c>
      <c r="H25" s="188">
        <f t="shared" si="3"/>
        <v>142.85714285714283</v>
      </c>
      <c r="I25" s="187">
        <f t="shared" si="1"/>
        <v>285.71428571428567</v>
      </c>
      <c r="J25" s="189">
        <f t="shared" si="2"/>
        <v>1428.5714285714284</v>
      </c>
      <c r="K25" s="279">
        <f t="shared" si="4"/>
        <v>714.28571428571422</v>
      </c>
      <c r="L25" s="9"/>
      <c r="M25" s="255"/>
      <c r="N25" s="255"/>
      <c r="O25" s="9"/>
      <c r="P25" s="289"/>
      <c r="Q25" s="291"/>
    </row>
    <row r="26" spans="1:17" ht="12.75">
      <c r="A26" s="182">
        <v>14</v>
      </c>
      <c r="B26" s="311" t="s">
        <v>452</v>
      </c>
      <c r="C26" s="312" t="s">
        <v>304</v>
      </c>
      <c r="D26" s="191">
        <v>1</v>
      </c>
      <c r="E26" s="191">
        <v>2</v>
      </c>
      <c r="F26" s="186">
        <v>351.0204081632653</v>
      </c>
      <c r="G26" s="187">
        <f t="shared" si="0"/>
        <v>702.0408163265306</v>
      </c>
      <c r="H26" s="188">
        <f t="shared" si="3"/>
        <v>87.755102040816325</v>
      </c>
      <c r="I26" s="187">
        <f t="shared" si="1"/>
        <v>175.51020408163265</v>
      </c>
      <c r="J26" s="189">
        <f t="shared" si="2"/>
        <v>877.55102040816325</v>
      </c>
      <c r="K26" s="279">
        <f t="shared" si="4"/>
        <v>438.77551020408163</v>
      </c>
      <c r="L26" s="9"/>
      <c r="M26" s="288"/>
      <c r="N26" s="288"/>
      <c r="O26" s="9"/>
      <c r="P26" s="289"/>
      <c r="Q26" s="291"/>
    </row>
    <row r="27" spans="1:17" ht="12.75">
      <c r="A27" s="182">
        <v>15</v>
      </c>
      <c r="B27" s="311" t="s">
        <v>453</v>
      </c>
      <c r="C27" s="312" t="s">
        <v>304</v>
      </c>
      <c r="D27" s="191">
        <v>1</v>
      </c>
      <c r="E27" s="191">
        <v>1</v>
      </c>
      <c r="F27" s="186">
        <v>306.12244897959181</v>
      </c>
      <c r="G27" s="187">
        <f t="shared" si="0"/>
        <v>306.12244897959181</v>
      </c>
      <c r="H27" s="188">
        <f t="shared" si="3"/>
        <v>76.530612244897952</v>
      </c>
      <c r="I27" s="187">
        <f t="shared" si="1"/>
        <v>76.530612244897952</v>
      </c>
      <c r="J27" s="189">
        <f t="shared" si="2"/>
        <v>382.65306122448976</v>
      </c>
      <c r="K27" s="279">
        <f t="shared" si="4"/>
        <v>382.65306122448976</v>
      </c>
      <c r="L27" s="9"/>
      <c r="M27" s="255"/>
      <c r="N27" s="255"/>
      <c r="O27" s="9"/>
      <c r="P27" s="289"/>
      <c r="Q27" s="291"/>
    </row>
    <row r="28" spans="1:17" ht="12.75">
      <c r="A28" s="182">
        <v>16</v>
      </c>
      <c r="B28" s="311" t="s">
        <v>454</v>
      </c>
      <c r="C28" s="312" t="s">
        <v>20</v>
      </c>
      <c r="D28" s="191">
        <v>1</v>
      </c>
      <c r="E28" s="191">
        <v>1</v>
      </c>
      <c r="F28" s="186">
        <v>277.55102040816325</v>
      </c>
      <c r="G28" s="187">
        <f t="shared" si="0"/>
        <v>277.55102040816325</v>
      </c>
      <c r="H28" s="188">
        <f t="shared" si="3"/>
        <v>69.387755102040813</v>
      </c>
      <c r="I28" s="187">
        <f t="shared" si="1"/>
        <v>69.387755102040813</v>
      </c>
      <c r="J28" s="189">
        <f t="shared" si="2"/>
        <v>346.9387755102041</v>
      </c>
      <c r="K28" s="279">
        <f t="shared" si="4"/>
        <v>346.9387755102041</v>
      </c>
      <c r="L28" s="9"/>
      <c r="M28" s="255"/>
      <c r="N28" s="255"/>
      <c r="O28" s="9"/>
      <c r="P28" s="289"/>
      <c r="Q28" s="291"/>
    </row>
    <row r="29" spans="1:17" ht="12.75">
      <c r="A29" s="182">
        <v>17</v>
      </c>
      <c r="B29" s="311" t="s">
        <v>455</v>
      </c>
      <c r="C29" s="312" t="s">
        <v>20</v>
      </c>
      <c r="D29" s="191">
        <v>1</v>
      </c>
      <c r="E29" s="191">
        <v>1</v>
      </c>
      <c r="F29" s="186">
        <v>399.99999999999994</v>
      </c>
      <c r="G29" s="187">
        <f t="shared" si="0"/>
        <v>399.99999999999994</v>
      </c>
      <c r="H29" s="188">
        <f t="shared" si="3"/>
        <v>99.999999999999986</v>
      </c>
      <c r="I29" s="187">
        <f t="shared" si="1"/>
        <v>99.999999999999986</v>
      </c>
      <c r="J29" s="189">
        <f t="shared" si="2"/>
        <v>499.99999999999994</v>
      </c>
      <c r="K29" s="279">
        <f t="shared" si="4"/>
        <v>499.99999999999994</v>
      </c>
      <c r="L29" s="9"/>
      <c r="M29" s="255"/>
      <c r="N29" s="255"/>
      <c r="O29" s="9"/>
      <c r="P29" s="289"/>
      <c r="Q29" s="291"/>
    </row>
    <row r="30" spans="1:17" ht="12.75">
      <c r="A30" s="182">
        <v>18</v>
      </c>
      <c r="B30" s="311" t="s">
        <v>456</v>
      </c>
      <c r="C30" s="312" t="s">
        <v>20</v>
      </c>
      <c r="D30" s="191">
        <v>1</v>
      </c>
      <c r="E30" s="191">
        <v>1</v>
      </c>
      <c r="F30" s="186">
        <v>257.14285714285711</v>
      </c>
      <c r="G30" s="187">
        <f t="shared" si="0"/>
        <v>257.14285714285711</v>
      </c>
      <c r="H30" s="188">
        <f t="shared" si="3"/>
        <v>64.285714285714278</v>
      </c>
      <c r="I30" s="187">
        <f t="shared" si="1"/>
        <v>64.285714285714278</v>
      </c>
      <c r="J30" s="189">
        <f t="shared" si="2"/>
        <v>321.42857142857139</v>
      </c>
      <c r="K30" s="279">
        <f t="shared" si="4"/>
        <v>321.42857142857139</v>
      </c>
      <c r="L30" s="9"/>
      <c r="M30" s="255"/>
      <c r="N30" s="255"/>
      <c r="O30" s="9"/>
      <c r="P30" s="289"/>
      <c r="Q30" s="291"/>
    </row>
    <row r="31" spans="1:17" ht="12.75">
      <c r="A31" s="182">
        <v>19</v>
      </c>
      <c r="B31" s="311" t="s">
        <v>457</v>
      </c>
      <c r="C31" s="312" t="s">
        <v>20</v>
      </c>
      <c r="D31" s="191">
        <v>1</v>
      </c>
      <c r="E31" s="191">
        <v>3</v>
      </c>
      <c r="F31" s="186">
        <v>399.99999999999994</v>
      </c>
      <c r="G31" s="187">
        <f t="shared" si="0"/>
        <v>1199.9999999999998</v>
      </c>
      <c r="H31" s="188">
        <f t="shared" si="3"/>
        <v>99.999999999999986</v>
      </c>
      <c r="I31" s="187">
        <f t="shared" si="1"/>
        <v>299.99999999999994</v>
      </c>
      <c r="J31" s="189">
        <f t="shared" si="2"/>
        <v>1499.9999999999998</v>
      </c>
      <c r="K31" s="279">
        <f t="shared" si="4"/>
        <v>499.99999999999994</v>
      </c>
      <c r="L31" s="9"/>
      <c r="M31" s="255"/>
      <c r="N31" s="255"/>
      <c r="O31" s="9"/>
      <c r="P31" s="289"/>
      <c r="Q31" s="291"/>
    </row>
    <row r="32" spans="1:17" ht="12.75">
      <c r="A32" s="182">
        <v>20</v>
      </c>
      <c r="B32" s="311" t="s">
        <v>458</v>
      </c>
      <c r="C32" s="312" t="s">
        <v>20</v>
      </c>
      <c r="D32" s="191">
        <v>1</v>
      </c>
      <c r="E32" s="191">
        <v>5</v>
      </c>
      <c r="F32" s="186">
        <v>361.22448979591832</v>
      </c>
      <c r="G32" s="187">
        <f t="shared" si="0"/>
        <v>1806.1224489795916</v>
      </c>
      <c r="H32" s="188">
        <f t="shared" si="3"/>
        <v>90.306122448979579</v>
      </c>
      <c r="I32" s="187">
        <f t="shared" si="1"/>
        <v>451.5306122448979</v>
      </c>
      <c r="J32" s="189">
        <f t="shared" si="2"/>
        <v>2257.6530612244896</v>
      </c>
      <c r="K32" s="279">
        <f t="shared" si="4"/>
        <v>451.53061224489795</v>
      </c>
      <c r="L32" s="9"/>
      <c r="M32" s="255"/>
      <c r="N32" s="255"/>
      <c r="O32" s="9"/>
      <c r="P32" s="289"/>
      <c r="Q32" s="291"/>
    </row>
    <row r="33" spans="1:17" ht="12.75">
      <c r="A33" s="182">
        <v>21</v>
      </c>
      <c r="B33" s="311" t="s">
        <v>459</v>
      </c>
      <c r="C33" s="312" t="s">
        <v>20</v>
      </c>
      <c r="D33" s="191">
        <v>1</v>
      </c>
      <c r="E33" s="191">
        <v>3</v>
      </c>
      <c r="F33" s="186">
        <v>318.36734693877548</v>
      </c>
      <c r="G33" s="187">
        <f t="shared" si="0"/>
        <v>955.10204081632651</v>
      </c>
      <c r="H33" s="188">
        <f t="shared" si="3"/>
        <v>79.591836734693871</v>
      </c>
      <c r="I33" s="187">
        <f t="shared" si="1"/>
        <v>238.77551020408163</v>
      </c>
      <c r="J33" s="189">
        <f t="shared" si="2"/>
        <v>1193.8775510204082</v>
      </c>
      <c r="K33" s="279">
        <f t="shared" si="4"/>
        <v>397.9591836734694</v>
      </c>
      <c r="L33" s="9"/>
      <c r="M33" s="255"/>
      <c r="N33" s="255"/>
      <c r="O33" s="9"/>
      <c r="P33" s="289"/>
      <c r="Q33" s="291"/>
    </row>
    <row r="34" spans="1:17" ht="12.75">
      <c r="A34" s="182">
        <v>22</v>
      </c>
      <c r="B34" s="311" t="s">
        <v>460</v>
      </c>
      <c r="C34" s="312" t="s">
        <v>20</v>
      </c>
      <c r="D34" s="191">
        <v>1</v>
      </c>
      <c r="E34" s="191">
        <v>1</v>
      </c>
      <c r="F34" s="186">
        <v>282.0408163265306</v>
      </c>
      <c r="G34" s="187">
        <f t="shared" si="0"/>
        <v>282.0408163265306</v>
      </c>
      <c r="H34" s="188">
        <f t="shared" si="3"/>
        <v>70.510204081632651</v>
      </c>
      <c r="I34" s="187">
        <f t="shared" si="1"/>
        <v>70.510204081632651</v>
      </c>
      <c r="J34" s="189">
        <f t="shared" si="2"/>
        <v>352.55102040816325</v>
      </c>
      <c r="K34" s="279">
        <f t="shared" si="4"/>
        <v>352.55102040816325</v>
      </c>
      <c r="L34" s="9"/>
      <c r="M34" s="255"/>
      <c r="N34" s="255"/>
      <c r="O34" s="9"/>
      <c r="P34" s="289"/>
      <c r="Q34" s="291"/>
    </row>
    <row r="35" spans="1:17" ht="12.75">
      <c r="A35" s="182">
        <v>23</v>
      </c>
      <c r="B35" s="311" t="s">
        <v>461</v>
      </c>
      <c r="C35" s="312" t="s">
        <v>20</v>
      </c>
      <c r="D35" s="191">
        <v>1</v>
      </c>
      <c r="E35" s="191">
        <v>2</v>
      </c>
      <c r="F35" s="186">
        <v>257.14285714285711</v>
      </c>
      <c r="G35" s="187">
        <f t="shared" si="0"/>
        <v>514.28571428571422</v>
      </c>
      <c r="H35" s="188">
        <f t="shared" si="3"/>
        <v>64.285714285714278</v>
      </c>
      <c r="I35" s="187">
        <f t="shared" si="1"/>
        <v>128.57142857142856</v>
      </c>
      <c r="J35" s="189">
        <f t="shared" si="2"/>
        <v>642.85714285714278</v>
      </c>
      <c r="K35" s="279">
        <f t="shared" si="4"/>
        <v>321.42857142857139</v>
      </c>
      <c r="L35" s="9"/>
      <c r="M35" s="255"/>
      <c r="N35" s="255"/>
      <c r="O35" s="9"/>
      <c r="P35" s="289"/>
      <c r="Q35" s="291"/>
    </row>
    <row r="36" spans="1:17" ht="12.75">
      <c r="A36" s="182">
        <v>24</v>
      </c>
      <c r="B36" s="311" t="s">
        <v>462</v>
      </c>
      <c r="C36" s="312" t="s">
        <v>20</v>
      </c>
      <c r="D36" s="191">
        <v>1</v>
      </c>
      <c r="E36" s="191">
        <v>1</v>
      </c>
      <c r="F36" s="186">
        <v>171.42857142857142</v>
      </c>
      <c r="G36" s="187">
        <f t="shared" si="0"/>
        <v>171.42857142857142</v>
      </c>
      <c r="H36" s="188">
        <f t="shared" si="3"/>
        <v>42.857142857142854</v>
      </c>
      <c r="I36" s="187">
        <f t="shared" si="1"/>
        <v>42.857142857142854</v>
      </c>
      <c r="J36" s="189">
        <f t="shared" si="2"/>
        <v>214.28571428571428</v>
      </c>
      <c r="K36" s="279">
        <f t="shared" si="4"/>
        <v>214.28571428571428</v>
      </c>
      <c r="L36" s="9"/>
      <c r="M36" s="255"/>
      <c r="N36" s="255"/>
      <c r="O36" s="9"/>
      <c r="P36" s="289"/>
      <c r="Q36" s="291"/>
    </row>
    <row r="37" spans="1:17" ht="12.75">
      <c r="A37" s="182">
        <v>25</v>
      </c>
      <c r="B37" s="311" t="s">
        <v>463</v>
      </c>
      <c r="C37" s="312" t="s">
        <v>20</v>
      </c>
      <c r="D37" s="191">
        <v>1</v>
      </c>
      <c r="E37" s="191">
        <v>1</v>
      </c>
      <c r="F37" s="186">
        <v>155.10204081632651</v>
      </c>
      <c r="G37" s="187">
        <f t="shared" si="0"/>
        <v>155.10204081632651</v>
      </c>
      <c r="H37" s="188">
        <f t="shared" si="3"/>
        <v>38.775510204081627</v>
      </c>
      <c r="I37" s="187">
        <f t="shared" si="1"/>
        <v>38.775510204081627</v>
      </c>
      <c r="J37" s="189">
        <f t="shared" si="2"/>
        <v>193.87755102040813</v>
      </c>
      <c r="K37" s="279">
        <f t="shared" si="4"/>
        <v>193.87755102040813</v>
      </c>
      <c r="L37" s="9"/>
      <c r="M37" s="255"/>
      <c r="N37" s="255"/>
      <c r="O37" s="9"/>
      <c r="P37" s="289"/>
      <c r="Q37" s="291"/>
    </row>
    <row r="38" spans="1:17" ht="12.75">
      <c r="A38" s="182">
        <v>26</v>
      </c>
      <c r="B38" s="311" t="s">
        <v>464</v>
      </c>
      <c r="C38" s="312" t="s">
        <v>20</v>
      </c>
      <c r="D38" s="191">
        <v>1</v>
      </c>
      <c r="E38" s="191">
        <v>2</v>
      </c>
      <c r="F38" s="186">
        <v>26.530612244897956</v>
      </c>
      <c r="G38" s="187">
        <f t="shared" si="0"/>
        <v>53.061224489795912</v>
      </c>
      <c r="H38" s="188">
        <f t="shared" si="3"/>
        <v>6.6326530612244889</v>
      </c>
      <c r="I38" s="187">
        <f t="shared" si="1"/>
        <v>13.265306122448978</v>
      </c>
      <c r="J38" s="189">
        <f t="shared" si="2"/>
        <v>66.326530612244895</v>
      </c>
      <c r="K38" s="279">
        <f t="shared" si="4"/>
        <v>33.163265306122447</v>
      </c>
      <c r="L38" s="9"/>
      <c r="M38" s="255"/>
      <c r="N38" s="255"/>
      <c r="O38" s="9"/>
      <c r="P38" s="289"/>
      <c r="Q38" s="291"/>
    </row>
    <row r="39" spans="1:17" ht="12.75">
      <c r="A39" s="182">
        <v>27</v>
      </c>
      <c r="B39" s="311" t="s">
        <v>465</v>
      </c>
      <c r="C39" s="312" t="s">
        <v>20</v>
      </c>
      <c r="D39" s="191">
        <v>1</v>
      </c>
      <c r="E39" s="191">
        <v>2</v>
      </c>
      <c r="F39" s="186">
        <v>23.673469387755102</v>
      </c>
      <c r="G39" s="187">
        <f t="shared" si="0"/>
        <v>47.346938775510203</v>
      </c>
      <c r="H39" s="188">
        <f t="shared" si="3"/>
        <v>5.9183673469387754</v>
      </c>
      <c r="I39" s="187">
        <f t="shared" si="1"/>
        <v>11.836734693877551</v>
      </c>
      <c r="J39" s="189">
        <f t="shared" si="2"/>
        <v>59.183673469387756</v>
      </c>
      <c r="K39" s="279">
        <f t="shared" si="4"/>
        <v>29.591836734693878</v>
      </c>
      <c r="L39" s="9"/>
      <c r="M39" s="255"/>
      <c r="N39" s="255"/>
      <c r="O39" s="9"/>
      <c r="P39" s="289"/>
      <c r="Q39" s="291"/>
    </row>
    <row r="40" spans="1:17" ht="12.75">
      <c r="A40" s="182">
        <v>28</v>
      </c>
      <c r="B40" s="311" t="s">
        <v>466</v>
      </c>
      <c r="C40" s="312" t="s">
        <v>20</v>
      </c>
      <c r="D40" s="191">
        <v>1</v>
      </c>
      <c r="E40" s="191">
        <v>2</v>
      </c>
      <c r="F40" s="186">
        <v>163.26530612244898</v>
      </c>
      <c r="G40" s="187">
        <f t="shared" si="0"/>
        <v>326.53061224489795</v>
      </c>
      <c r="H40" s="188">
        <f t="shared" si="3"/>
        <v>40.816326530612244</v>
      </c>
      <c r="I40" s="187">
        <f t="shared" si="1"/>
        <v>81.632653061224488</v>
      </c>
      <c r="J40" s="189">
        <f t="shared" si="2"/>
        <v>408.16326530612241</v>
      </c>
      <c r="K40" s="279">
        <f t="shared" si="4"/>
        <v>204.08163265306121</v>
      </c>
      <c r="L40" s="9"/>
      <c r="M40" s="255"/>
      <c r="N40" s="255"/>
      <c r="O40" s="9"/>
      <c r="P40" s="289"/>
      <c r="Q40" s="291"/>
    </row>
    <row r="41" spans="1:17" ht="12.75">
      <c r="A41" s="182">
        <v>29</v>
      </c>
      <c r="B41" s="311" t="s">
        <v>467</v>
      </c>
      <c r="C41" s="312" t="s">
        <v>20</v>
      </c>
      <c r="D41" s="185">
        <v>1</v>
      </c>
      <c r="E41" s="185">
        <v>2</v>
      </c>
      <c r="F41" s="186">
        <v>163.26530612244898</v>
      </c>
      <c r="G41" s="187">
        <f t="shared" si="0"/>
        <v>326.53061224489795</v>
      </c>
      <c r="H41" s="188">
        <f t="shared" si="3"/>
        <v>40.816326530612244</v>
      </c>
      <c r="I41" s="187">
        <f t="shared" si="1"/>
        <v>81.632653061224488</v>
      </c>
      <c r="J41" s="189">
        <f t="shared" si="2"/>
        <v>408.16326530612241</v>
      </c>
      <c r="K41" s="279">
        <f t="shared" si="4"/>
        <v>204.08163265306121</v>
      </c>
      <c r="L41" s="9"/>
      <c r="M41" s="255"/>
      <c r="N41" s="255"/>
      <c r="O41" s="9"/>
      <c r="P41" s="289"/>
      <c r="Q41" s="291"/>
    </row>
    <row r="42" spans="1:17" ht="12.75">
      <c r="A42" s="182">
        <v>30</v>
      </c>
      <c r="B42" s="311" t="s">
        <v>468</v>
      </c>
      <c r="C42" s="278" t="s">
        <v>439</v>
      </c>
      <c r="D42" s="185">
        <v>1</v>
      </c>
      <c r="E42" s="185">
        <v>1</v>
      </c>
      <c r="F42" s="186">
        <v>1691.8367346938801</v>
      </c>
      <c r="G42" s="187">
        <f t="shared" si="0"/>
        <v>1691.8367346938801</v>
      </c>
      <c r="H42" s="188">
        <f t="shared" si="3"/>
        <v>422.95918367347002</v>
      </c>
      <c r="I42" s="187">
        <f t="shared" si="1"/>
        <v>422.95918367347002</v>
      </c>
      <c r="J42" s="189">
        <f t="shared" si="2"/>
        <v>2114.7959183673502</v>
      </c>
      <c r="K42" s="279">
        <f t="shared" si="4"/>
        <v>2114.7959183673502</v>
      </c>
      <c r="L42" s="9"/>
      <c r="M42" s="255"/>
      <c r="N42" s="255"/>
      <c r="O42" s="9"/>
      <c r="P42" s="289"/>
      <c r="Q42" s="291"/>
    </row>
    <row r="43" spans="1:17" ht="12.75">
      <c r="A43" s="182">
        <v>31</v>
      </c>
      <c r="B43" s="311" t="s">
        <v>469</v>
      </c>
      <c r="C43" s="278" t="s">
        <v>20</v>
      </c>
      <c r="D43" s="185">
        <v>1</v>
      </c>
      <c r="E43" s="185">
        <v>2</v>
      </c>
      <c r="F43" s="186">
        <v>29.387755102040813</v>
      </c>
      <c r="G43" s="187">
        <f t="shared" si="0"/>
        <v>58.775510204081627</v>
      </c>
      <c r="H43" s="188">
        <f t="shared" si="3"/>
        <v>7.3469387755102034</v>
      </c>
      <c r="I43" s="187">
        <f t="shared" si="1"/>
        <v>14.693877551020407</v>
      </c>
      <c r="J43" s="189">
        <f t="shared" si="2"/>
        <v>73.469387755102034</v>
      </c>
      <c r="K43" s="279">
        <f t="shared" si="4"/>
        <v>36.734693877551017</v>
      </c>
      <c r="L43" s="9"/>
      <c r="M43" s="255"/>
      <c r="N43" s="255"/>
      <c r="O43" s="9"/>
      <c r="P43" s="289"/>
      <c r="Q43" s="291"/>
    </row>
    <row r="44" spans="1:17" ht="12.75">
      <c r="A44" s="182">
        <v>32</v>
      </c>
      <c r="B44" s="311" t="s">
        <v>470</v>
      </c>
      <c r="C44" s="278" t="s">
        <v>20</v>
      </c>
      <c r="D44" s="185">
        <v>1</v>
      </c>
      <c r="E44" s="185">
        <v>3</v>
      </c>
      <c r="F44" s="186">
        <v>26.530612244897956</v>
      </c>
      <c r="G44" s="187">
        <f t="shared" si="0"/>
        <v>79.591836734693871</v>
      </c>
      <c r="H44" s="188">
        <f t="shared" si="3"/>
        <v>6.6326530612244889</v>
      </c>
      <c r="I44" s="187">
        <f t="shared" si="1"/>
        <v>19.897959183673468</v>
      </c>
      <c r="J44" s="189">
        <f t="shared" si="2"/>
        <v>99.489795918367335</v>
      </c>
      <c r="K44" s="279">
        <f t="shared" si="4"/>
        <v>33.163265306122447</v>
      </c>
      <c r="L44" s="9"/>
      <c r="M44" s="255"/>
      <c r="N44" s="255"/>
      <c r="O44" s="9"/>
      <c r="P44" s="289"/>
      <c r="Q44" s="291"/>
    </row>
    <row r="45" spans="1:17" ht="12.75">
      <c r="A45" s="182">
        <v>33</v>
      </c>
      <c r="B45" s="311" t="s">
        <v>471</v>
      </c>
      <c r="C45" s="278" t="s">
        <v>20</v>
      </c>
      <c r="D45" s="185">
        <v>1</v>
      </c>
      <c r="E45" s="185">
        <v>2</v>
      </c>
      <c r="F45" s="186">
        <v>26.530612244897956</v>
      </c>
      <c r="G45" s="187">
        <f t="shared" si="0"/>
        <v>53.061224489795912</v>
      </c>
      <c r="H45" s="188">
        <f t="shared" si="3"/>
        <v>6.6326530612244889</v>
      </c>
      <c r="I45" s="187">
        <f t="shared" si="1"/>
        <v>13.265306122448978</v>
      </c>
      <c r="J45" s="189">
        <f t="shared" si="2"/>
        <v>66.326530612244895</v>
      </c>
      <c r="K45" s="279">
        <f t="shared" si="4"/>
        <v>33.163265306122447</v>
      </c>
      <c r="L45" s="9"/>
      <c r="M45" s="255"/>
      <c r="N45" s="255"/>
      <c r="O45" s="9"/>
      <c r="P45" s="289"/>
      <c r="Q45" s="291"/>
    </row>
    <row r="46" spans="1:17" ht="12.75">
      <c r="A46" s="182">
        <v>34</v>
      </c>
      <c r="B46" s="311" t="s">
        <v>472</v>
      </c>
      <c r="C46" s="278" t="s">
        <v>20</v>
      </c>
      <c r="D46" s="185">
        <v>1</v>
      </c>
      <c r="E46" s="185">
        <v>2</v>
      </c>
      <c r="F46" s="186">
        <v>23.673469387755102</v>
      </c>
      <c r="G46" s="187">
        <f t="shared" si="0"/>
        <v>47.346938775510203</v>
      </c>
      <c r="H46" s="188">
        <f t="shared" si="3"/>
        <v>5.9183673469387754</v>
      </c>
      <c r="I46" s="187">
        <f t="shared" si="1"/>
        <v>11.836734693877551</v>
      </c>
      <c r="J46" s="189">
        <f t="shared" si="2"/>
        <v>59.183673469387756</v>
      </c>
      <c r="K46" s="279">
        <f t="shared" si="4"/>
        <v>29.591836734693878</v>
      </c>
      <c r="L46" s="9"/>
      <c r="M46" s="255"/>
      <c r="N46" s="255"/>
      <c r="O46" s="9"/>
      <c r="P46" s="289"/>
      <c r="Q46" s="291"/>
    </row>
    <row r="47" spans="1:17" ht="12.75">
      <c r="A47" s="182">
        <v>35</v>
      </c>
      <c r="B47" s="311" t="s">
        <v>473</v>
      </c>
      <c r="C47" s="278" t="s">
        <v>20</v>
      </c>
      <c r="D47" s="185">
        <v>1</v>
      </c>
      <c r="E47" s="185">
        <v>1</v>
      </c>
      <c r="F47" s="186">
        <v>22.448979591836732</v>
      </c>
      <c r="G47" s="187">
        <f t="shared" si="0"/>
        <v>22.448979591836732</v>
      </c>
      <c r="H47" s="188">
        <f t="shared" si="3"/>
        <v>5.612244897959183</v>
      </c>
      <c r="I47" s="187">
        <f t="shared" si="1"/>
        <v>5.612244897959183</v>
      </c>
      <c r="J47" s="189">
        <f t="shared" si="2"/>
        <v>28.061224489795915</v>
      </c>
      <c r="K47" s="279">
        <f t="shared" si="4"/>
        <v>28.061224489795915</v>
      </c>
      <c r="L47" s="9"/>
      <c r="M47" s="255"/>
      <c r="N47" s="255"/>
      <c r="O47" s="9"/>
      <c r="P47" s="289"/>
      <c r="Q47" s="291"/>
    </row>
    <row r="48" spans="1:17" ht="12.75">
      <c r="A48" s="182">
        <v>36</v>
      </c>
      <c r="B48" s="311" t="s">
        <v>474</v>
      </c>
      <c r="C48" s="278" t="s">
        <v>20</v>
      </c>
      <c r="D48" s="185">
        <v>1</v>
      </c>
      <c r="E48" s="185">
        <v>1</v>
      </c>
      <c r="F48" s="186">
        <v>5.7142857142857135</v>
      </c>
      <c r="G48" s="187">
        <f t="shared" si="0"/>
        <v>5.7142857142857135</v>
      </c>
      <c r="H48" s="188">
        <f t="shared" si="3"/>
        <v>1.4285714285714284</v>
      </c>
      <c r="I48" s="187">
        <f t="shared" si="1"/>
        <v>1.4285714285714284</v>
      </c>
      <c r="J48" s="189">
        <f t="shared" si="2"/>
        <v>7.1428571428571423</v>
      </c>
      <c r="K48" s="279">
        <f t="shared" si="4"/>
        <v>7.1428571428571423</v>
      </c>
      <c r="L48" s="9"/>
      <c r="M48" s="255"/>
      <c r="N48" s="255"/>
      <c r="O48" s="9"/>
      <c r="P48" s="289"/>
      <c r="Q48" s="291"/>
    </row>
    <row r="49" spans="1:17" ht="12.75">
      <c r="A49" s="182">
        <v>37</v>
      </c>
      <c r="B49" s="311" t="s">
        <v>475</v>
      </c>
      <c r="C49" s="278" t="s">
        <v>20</v>
      </c>
      <c r="D49" s="185">
        <v>1</v>
      </c>
      <c r="E49" s="185">
        <v>4</v>
      </c>
      <c r="F49" s="186">
        <v>27.755102040816325</v>
      </c>
      <c r="G49" s="187">
        <f t="shared" si="0"/>
        <v>111.0204081632653</v>
      </c>
      <c r="H49" s="188">
        <f t="shared" si="3"/>
        <v>6.9387755102040813</v>
      </c>
      <c r="I49" s="187">
        <f t="shared" si="1"/>
        <v>27.755102040816325</v>
      </c>
      <c r="J49" s="189">
        <f t="shared" si="2"/>
        <v>138.77551020408163</v>
      </c>
      <c r="K49" s="279">
        <f t="shared" si="4"/>
        <v>34.693877551020407</v>
      </c>
      <c r="L49" s="9"/>
      <c r="M49" s="255"/>
      <c r="N49" s="255"/>
      <c r="O49" s="9"/>
      <c r="P49" s="289"/>
      <c r="Q49" s="291"/>
    </row>
    <row r="50" spans="1:17" ht="12.75">
      <c r="A50" s="182">
        <v>38</v>
      </c>
      <c r="B50" s="311" t="s">
        <v>476</v>
      </c>
      <c r="C50" s="278" t="s">
        <v>20</v>
      </c>
      <c r="D50" s="185">
        <v>1</v>
      </c>
      <c r="E50" s="185">
        <v>14</v>
      </c>
      <c r="F50" s="186">
        <v>25.30612244897959</v>
      </c>
      <c r="G50" s="187">
        <f t="shared" si="0"/>
        <v>354.28571428571428</v>
      </c>
      <c r="H50" s="188">
        <f t="shared" si="3"/>
        <v>6.3265306122448974</v>
      </c>
      <c r="I50" s="187">
        <f t="shared" si="1"/>
        <v>88.571428571428569</v>
      </c>
      <c r="J50" s="189">
        <f t="shared" si="2"/>
        <v>442.85714285714283</v>
      </c>
      <c r="K50" s="279">
        <f t="shared" si="4"/>
        <v>31.632653061224488</v>
      </c>
      <c r="L50" s="9"/>
      <c r="M50" s="255"/>
      <c r="N50" s="255"/>
      <c r="O50" s="9"/>
      <c r="P50" s="289"/>
      <c r="Q50" s="291"/>
    </row>
    <row r="51" spans="1:17" ht="12.75">
      <c r="A51" s="182">
        <v>39</v>
      </c>
      <c r="B51" s="311" t="s">
        <v>477</v>
      </c>
      <c r="C51" s="278" t="s">
        <v>20</v>
      </c>
      <c r="D51" s="185">
        <v>1</v>
      </c>
      <c r="E51" s="185">
        <v>4</v>
      </c>
      <c r="F51" s="186">
        <v>20.816326530612244</v>
      </c>
      <c r="G51" s="187">
        <f t="shared" si="0"/>
        <v>83.265306122448976</v>
      </c>
      <c r="H51" s="188">
        <f t="shared" si="3"/>
        <v>5.204081632653061</v>
      </c>
      <c r="I51" s="187">
        <f t="shared" si="1"/>
        <v>20.816326530612244</v>
      </c>
      <c r="J51" s="189">
        <f t="shared" si="2"/>
        <v>104.08163265306122</v>
      </c>
      <c r="K51" s="279">
        <f t="shared" si="4"/>
        <v>26.020408163265305</v>
      </c>
      <c r="L51" s="9"/>
      <c r="M51" s="255"/>
      <c r="N51" s="255"/>
      <c r="O51" s="9"/>
      <c r="P51" s="289"/>
      <c r="Q51" s="291"/>
    </row>
    <row r="52" spans="1:17" ht="12.75">
      <c r="A52" s="182">
        <v>40</v>
      </c>
      <c r="B52" s="311" t="s">
        <v>478</v>
      </c>
      <c r="C52" s="278" t="s">
        <v>20</v>
      </c>
      <c r="D52" s="185">
        <v>1</v>
      </c>
      <c r="E52" s="185">
        <v>1</v>
      </c>
      <c r="F52" s="186">
        <v>15.510204081632653</v>
      </c>
      <c r="G52" s="187">
        <f t="shared" si="0"/>
        <v>15.510204081632653</v>
      </c>
      <c r="H52" s="188">
        <f t="shared" si="3"/>
        <v>3.8775510204081631</v>
      </c>
      <c r="I52" s="187">
        <f t="shared" si="1"/>
        <v>3.8775510204081631</v>
      </c>
      <c r="J52" s="189">
        <f t="shared" si="2"/>
        <v>19.387755102040817</v>
      </c>
      <c r="K52" s="279">
        <f t="shared" si="4"/>
        <v>19.387755102040817</v>
      </c>
      <c r="L52" s="9"/>
      <c r="M52" s="255"/>
      <c r="N52" s="255"/>
      <c r="O52" s="9"/>
      <c r="P52" s="289"/>
      <c r="Q52" s="291"/>
    </row>
    <row r="53" spans="1:17" ht="12.75">
      <c r="A53" s="182">
        <v>41</v>
      </c>
      <c r="B53" s="311" t="s">
        <v>479</v>
      </c>
      <c r="C53" s="278" t="s">
        <v>20</v>
      </c>
      <c r="D53" s="185">
        <v>1</v>
      </c>
      <c r="E53" s="185">
        <v>9</v>
      </c>
      <c r="F53" s="186">
        <v>8.9795918367346932</v>
      </c>
      <c r="G53" s="187">
        <f t="shared" si="0"/>
        <v>80.816326530612244</v>
      </c>
      <c r="H53" s="188">
        <f t="shared" si="3"/>
        <v>2.2448979591836733</v>
      </c>
      <c r="I53" s="187">
        <f t="shared" si="1"/>
        <v>20.204081632653061</v>
      </c>
      <c r="J53" s="189">
        <f t="shared" si="2"/>
        <v>101.0204081632653</v>
      </c>
      <c r="K53" s="279">
        <f t="shared" si="4"/>
        <v>11.224489795918366</v>
      </c>
      <c r="L53" s="9"/>
      <c r="M53" s="255"/>
      <c r="N53" s="255"/>
      <c r="O53" s="9"/>
      <c r="P53" s="289"/>
      <c r="Q53" s="291"/>
    </row>
    <row r="54" spans="1:17" ht="12.75">
      <c r="A54" s="182">
        <v>42</v>
      </c>
      <c r="B54" s="311" t="s">
        <v>480</v>
      </c>
      <c r="C54" s="278" t="s">
        <v>20</v>
      </c>
      <c r="D54" s="185">
        <v>1</v>
      </c>
      <c r="E54" s="185">
        <v>17</v>
      </c>
      <c r="F54" s="186">
        <v>25.30612244897959</v>
      </c>
      <c r="G54" s="187">
        <f t="shared" si="0"/>
        <v>430.20408163265301</v>
      </c>
      <c r="H54" s="188">
        <f t="shared" si="3"/>
        <v>6.3265306122448974</v>
      </c>
      <c r="I54" s="187">
        <f t="shared" si="1"/>
        <v>107.55102040816325</v>
      </c>
      <c r="J54" s="189">
        <f t="shared" si="2"/>
        <v>537.75510204081627</v>
      </c>
      <c r="K54" s="279">
        <f t="shared" si="4"/>
        <v>31.632653061224488</v>
      </c>
      <c r="L54" s="9"/>
      <c r="M54" s="255"/>
      <c r="N54" s="255"/>
      <c r="O54" s="9"/>
      <c r="P54" s="289"/>
      <c r="Q54" s="291"/>
    </row>
    <row r="55" spans="1:17" ht="12.75">
      <c r="A55" s="182">
        <v>43</v>
      </c>
      <c r="B55" s="311" t="s">
        <v>481</v>
      </c>
      <c r="C55" s="278" t="s">
        <v>20</v>
      </c>
      <c r="D55" s="185">
        <v>1</v>
      </c>
      <c r="E55" s="185">
        <v>42</v>
      </c>
      <c r="F55" s="186">
        <v>21.224489795918366</v>
      </c>
      <c r="G55" s="187">
        <f t="shared" si="0"/>
        <v>891.42857142857133</v>
      </c>
      <c r="H55" s="188">
        <f t="shared" si="3"/>
        <v>5.3061224489795915</v>
      </c>
      <c r="I55" s="187">
        <f t="shared" si="1"/>
        <v>222.85714285714283</v>
      </c>
      <c r="J55" s="189">
        <f t="shared" si="2"/>
        <v>1114.2857142857142</v>
      </c>
      <c r="K55" s="279">
        <f t="shared" si="4"/>
        <v>26.530612244897959</v>
      </c>
      <c r="L55" s="9"/>
      <c r="M55" s="255"/>
      <c r="N55" s="255"/>
      <c r="O55" s="9"/>
      <c r="P55" s="289"/>
      <c r="Q55" s="291"/>
    </row>
    <row r="56" spans="1:17" ht="12.75">
      <c r="A56" s="182">
        <v>44</v>
      </c>
      <c r="B56" s="311" t="s">
        <v>482</v>
      </c>
      <c r="C56" s="278" t="s">
        <v>20</v>
      </c>
      <c r="D56" s="185">
        <v>1</v>
      </c>
      <c r="E56" s="185">
        <v>18</v>
      </c>
      <c r="F56" s="186">
        <v>18.77551020408163</v>
      </c>
      <c r="G56" s="187">
        <f t="shared" si="0"/>
        <v>337.95918367346934</v>
      </c>
      <c r="H56" s="188">
        <f t="shared" si="3"/>
        <v>4.6938775510204076</v>
      </c>
      <c r="I56" s="187">
        <f t="shared" si="1"/>
        <v>84.489795918367335</v>
      </c>
      <c r="J56" s="189">
        <f t="shared" si="2"/>
        <v>422.44897959183669</v>
      </c>
      <c r="K56" s="279">
        <f t="shared" si="4"/>
        <v>23.469387755102037</v>
      </c>
      <c r="L56" s="9"/>
      <c r="M56" s="255"/>
      <c r="N56" s="255"/>
      <c r="O56" s="9"/>
      <c r="P56" s="289"/>
      <c r="Q56" s="291"/>
    </row>
    <row r="57" spans="1:17" ht="12.75">
      <c r="A57" s="182">
        <v>45</v>
      </c>
      <c r="B57" s="311" t="s">
        <v>483</v>
      </c>
      <c r="C57" s="278" t="s">
        <v>20</v>
      </c>
      <c r="D57" s="185">
        <v>1</v>
      </c>
      <c r="E57" s="185">
        <v>2</v>
      </c>
      <c r="F57" s="186">
        <v>13.877551020408163</v>
      </c>
      <c r="G57" s="187">
        <f t="shared" si="0"/>
        <v>27.755102040816325</v>
      </c>
      <c r="H57" s="188">
        <f t="shared" si="3"/>
        <v>3.4693877551020407</v>
      </c>
      <c r="I57" s="187">
        <f t="shared" si="1"/>
        <v>6.9387755102040813</v>
      </c>
      <c r="J57" s="189">
        <f t="shared" si="2"/>
        <v>34.693877551020407</v>
      </c>
      <c r="K57" s="279">
        <f t="shared" si="4"/>
        <v>17.346938775510203</v>
      </c>
      <c r="L57" s="9"/>
      <c r="M57" s="255"/>
      <c r="N57" s="255"/>
      <c r="O57" s="9"/>
      <c r="P57" s="289"/>
      <c r="Q57" s="291"/>
    </row>
    <row r="58" spans="1:17" ht="12.75">
      <c r="A58" s="182">
        <v>46</v>
      </c>
      <c r="B58" s="311" t="s">
        <v>484</v>
      </c>
      <c r="C58" s="278" t="s">
        <v>20</v>
      </c>
      <c r="D58" s="185">
        <v>1</v>
      </c>
      <c r="E58" s="185">
        <v>8</v>
      </c>
      <c r="F58" s="186">
        <v>11.428571428571427</v>
      </c>
      <c r="G58" s="187">
        <f t="shared" si="0"/>
        <v>91.428571428571416</v>
      </c>
      <c r="H58" s="188">
        <f t="shared" si="3"/>
        <v>2.8571428571428568</v>
      </c>
      <c r="I58" s="187">
        <f t="shared" si="1"/>
        <v>22.857142857142854</v>
      </c>
      <c r="J58" s="189">
        <f t="shared" si="2"/>
        <v>114.28571428571428</v>
      </c>
      <c r="K58" s="279">
        <f t="shared" si="4"/>
        <v>14.285714285714285</v>
      </c>
      <c r="L58" s="9"/>
      <c r="M58" s="255"/>
      <c r="N58" s="255"/>
      <c r="O58" s="9"/>
      <c r="P58" s="289"/>
      <c r="Q58" s="291"/>
    </row>
    <row r="59" spans="1:17" ht="12.75">
      <c r="A59" s="182">
        <v>47</v>
      </c>
      <c r="B59" s="311" t="s">
        <v>485</v>
      </c>
      <c r="C59" s="278" t="s">
        <v>20</v>
      </c>
      <c r="D59" s="185">
        <v>1</v>
      </c>
      <c r="E59" s="185">
        <v>2</v>
      </c>
      <c r="F59" s="186">
        <v>9.7959183673469372</v>
      </c>
      <c r="G59" s="187">
        <f t="shared" si="0"/>
        <v>19.591836734693874</v>
      </c>
      <c r="H59" s="188">
        <f t="shared" si="3"/>
        <v>2.4489795918367343</v>
      </c>
      <c r="I59" s="187">
        <f t="shared" si="1"/>
        <v>4.8979591836734686</v>
      </c>
      <c r="J59" s="189">
        <f t="shared" si="2"/>
        <v>24.489795918367342</v>
      </c>
      <c r="K59" s="279">
        <f t="shared" si="4"/>
        <v>12.244897959183671</v>
      </c>
      <c r="L59" s="9"/>
      <c r="M59" s="255"/>
      <c r="N59" s="255"/>
      <c r="O59" s="9"/>
      <c r="P59" s="289"/>
      <c r="Q59" s="291"/>
    </row>
    <row r="60" spans="1:17" ht="12.75">
      <c r="A60" s="182">
        <v>48</v>
      </c>
      <c r="B60" s="311" t="s">
        <v>486</v>
      </c>
      <c r="C60" s="278" t="s">
        <v>20</v>
      </c>
      <c r="D60" s="185">
        <v>1</v>
      </c>
      <c r="E60" s="185">
        <v>2</v>
      </c>
      <c r="F60" s="186">
        <v>3.6734693877551017</v>
      </c>
      <c r="G60" s="187">
        <f t="shared" si="0"/>
        <v>7.3469387755102034</v>
      </c>
      <c r="H60" s="188">
        <f t="shared" si="3"/>
        <v>0.91836734693877542</v>
      </c>
      <c r="I60" s="187">
        <f t="shared" si="1"/>
        <v>1.8367346938775508</v>
      </c>
      <c r="J60" s="189">
        <f t="shared" si="2"/>
        <v>9.1836734693877542</v>
      </c>
      <c r="K60" s="279">
        <f t="shared" si="4"/>
        <v>4.5918367346938771</v>
      </c>
      <c r="L60" s="9"/>
      <c r="M60" s="255"/>
      <c r="N60" s="255"/>
      <c r="O60" s="9"/>
      <c r="P60" s="289"/>
      <c r="Q60" s="291"/>
    </row>
    <row r="61" spans="1:17" ht="12.75">
      <c r="A61" s="182">
        <v>49</v>
      </c>
      <c r="B61" s="311" t="s">
        <v>487</v>
      </c>
      <c r="C61" s="278" t="s">
        <v>20</v>
      </c>
      <c r="D61" s="185">
        <v>1</v>
      </c>
      <c r="E61" s="185">
        <v>2</v>
      </c>
      <c r="F61" s="186">
        <v>17.142857142857142</v>
      </c>
      <c r="G61" s="187">
        <f t="shared" si="0"/>
        <v>34.285714285714285</v>
      </c>
      <c r="H61" s="188">
        <f t="shared" si="3"/>
        <v>4.2857142857142856</v>
      </c>
      <c r="I61" s="187">
        <f t="shared" si="1"/>
        <v>8.5714285714285712</v>
      </c>
      <c r="J61" s="189">
        <f t="shared" si="2"/>
        <v>42.857142857142854</v>
      </c>
      <c r="K61" s="279">
        <f t="shared" si="4"/>
        <v>21.428571428571427</v>
      </c>
      <c r="L61" s="9"/>
      <c r="M61" s="255"/>
      <c r="N61" s="255"/>
      <c r="O61" s="9"/>
      <c r="P61" s="289"/>
      <c r="Q61" s="291"/>
    </row>
    <row r="62" spans="1:17" ht="12.75">
      <c r="A62" s="182">
        <v>50</v>
      </c>
      <c r="B62" s="311" t="s">
        <v>488</v>
      </c>
      <c r="C62" s="278" t="s">
        <v>20</v>
      </c>
      <c r="D62" s="185">
        <v>1</v>
      </c>
      <c r="E62" s="185">
        <v>1</v>
      </c>
      <c r="F62" s="186">
        <v>1120.4081632653099</v>
      </c>
      <c r="G62" s="187">
        <f t="shared" si="0"/>
        <v>1120.4081632653099</v>
      </c>
      <c r="H62" s="188">
        <f t="shared" si="3"/>
        <v>280.10204081632747</v>
      </c>
      <c r="I62" s="187">
        <f t="shared" si="1"/>
        <v>280.10204081632747</v>
      </c>
      <c r="J62" s="189">
        <f t="shared" si="2"/>
        <v>1400.5102040816373</v>
      </c>
      <c r="K62" s="279">
        <f t="shared" si="4"/>
        <v>1400.5102040816373</v>
      </c>
      <c r="L62" s="9"/>
      <c r="M62" s="255"/>
      <c r="N62" s="255"/>
      <c r="O62" s="9"/>
      <c r="P62" s="289"/>
      <c r="Q62" s="291"/>
    </row>
    <row r="63" spans="1:17" ht="12.75">
      <c r="A63" s="182">
        <v>51</v>
      </c>
      <c r="B63" s="311" t="s">
        <v>489</v>
      </c>
      <c r="C63" s="278" t="s">
        <v>20</v>
      </c>
      <c r="D63" s="185">
        <v>1</v>
      </c>
      <c r="E63" s="185">
        <v>5</v>
      </c>
      <c r="F63" s="186">
        <v>8.1632653061224492</v>
      </c>
      <c r="G63" s="187">
        <f t="shared" si="0"/>
        <v>40.816326530612244</v>
      </c>
      <c r="H63" s="188">
        <f t="shared" si="3"/>
        <v>2.0408163265306123</v>
      </c>
      <c r="I63" s="187">
        <f t="shared" si="1"/>
        <v>10.204081632653061</v>
      </c>
      <c r="J63" s="189">
        <f t="shared" si="2"/>
        <v>51.020408163265301</v>
      </c>
      <c r="K63" s="279">
        <f t="shared" si="4"/>
        <v>10.204081632653061</v>
      </c>
      <c r="L63" s="9"/>
      <c r="M63" s="255"/>
      <c r="N63" s="255"/>
      <c r="O63" s="9"/>
      <c r="P63" s="289"/>
      <c r="Q63" s="291"/>
    </row>
    <row r="64" spans="1:17" ht="12.75">
      <c r="A64" s="182">
        <v>52</v>
      </c>
      <c r="B64" s="311" t="s">
        <v>490</v>
      </c>
      <c r="C64" s="278" t="s">
        <v>20</v>
      </c>
      <c r="D64" s="185">
        <v>1</v>
      </c>
      <c r="E64" s="185">
        <v>1</v>
      </c>
      <c r="F64" s="186">
        <v>89.795918367346928</v>
      </c>
      <c r="G64" s="187">
        <f t="shared" si="0"/>
        <v>89.795918367346928</v>
      </c>
      <c r="H64" s="188">
        <f t="shared" si="3"/>
        <v>22.448979591836732</v>
      </c>
      <c r="I64" s="187">
        <f t="shared" si="1"/>
        <v>22.448979591836732</v>
      </c>
      <c r="J64" s="189">
        <f t="shared" si="2"/>
        <v>112.24489795918366</v>
      </c>
      <c r="K64" s="279">
        <f t="shared" si="4"/>
        <v>112.24489795918366</v>
      </c>
      <c r="L64" s="9"/>
      <c r="M64" s="255"/>
      <c r="N64" s="255"/>
      <c r="O64" s="9"/>
      <c r="P64" s="289"/>
      <c r="Q64" s="291"/>
    </row>
    <row r="65" spans="1:17" ht="12.75">
      <c r="A65" s="182">
        <v>53</v>
      </c>
      <c r="B65" s="311" t="s">
        <v>491</v>
      </c>
      <c r="C65" s="278" t="s">
        <v>439</v>
      </c>
      <c r="D65" s="185">
        <v>1</v>
      </c>
      <c r="E65" s="185">
        <v>1</v>
      </c>
      <c r="F65" s="186">
        <v>8.1632653061224492</v>
      </c>
      <c r="G65" s="187">
        <f t="shared" si="0"/>
        <v>8.1632653061224492</v>
      </c>
      <c r="H65" s="188">
        <f t="shared" si="3"/>
        <v>2.0408163265306123</v>
      </c>
      <c r="I65" s="187">
        <f t="shared" si="1"/>
        <v>2.0408163265306123</v>
      </c>
      <c r="J65" s="189">
        <f t="shared" si="2"/>
        <v>10.204081632653061</v>
      </c>
      <c r="K65" s="279">
        <f t="shared" si="4"/>
        <v>10.204081632653061</v>
      </c>
      <c r="L65" s="9"/>
      <c r="M65" s="255"/>
      <c r="N65" s="255"/>
      <c r="O65" s="9"/>
      <c r="P65" s="289"/>
      <c r="Q65" s="291"/>
    </row>
    <row r="66" spans="1:17" ht="12.75">
      <c r="A66" s="182">
        <v>54</v>
      </c>
      <c r="B66" s="311" t="s">
        <v>492</v>
      </c>
      <c r="C66" s="278" t="s">
        <v>439</v>
      </c>
      <c r="D66" s="185">
        <v>1</v>
      </c>
      <c r="E66" s="185">
        <v>1</v>
      </c>
      <c r="F66" s="186">
        <v>408.16326530612241</v>
      </c>
      <c r="G66" s="187">
        <f t="shared" si="0"/>
        <v>408.16326530612241</v>
      </c>
      <c r="H66" s="188">
        <f t="shared" si="3"/>
        <v>102.0408163265306</v>
      </c>
      <c r="I66" s="187">
        <f t="shared" si="1"/>
        <v>102.0408163265306</v>
      </c>
      <c r="J66" s="189">
        <f t="shared" si="2"/>
        <v>510.20408163265301</v>
      </c>
      <c r="K66" s="279">
        <f t="shared" si="4"/>
        <v>510.20408163265301</v>
      </c>
      <c r="L66" s="9"/>
      <c r="M66" s="255"/>
      <c r="N66" s="255"/>
      <c r="O66" s="9"/>
      <c r="P66" s="289"/>
      <c r="Q66" s="291"/>
    </row>
    <row r="67" spans="1:17" ht="25.5">
      <c r="A67" s="182">
        <v>55</v>
      </c>
      <c r="B67" s="311" t="s">
        <v>493</v>
      </c>
      <c r="C67" s="278" t="s">
        <v>439</v>
      </c>
      <c r="D67" s="185">
        <v>1</v>
      </c>
      <c r="E67" s="185">
        <v>5</v>
      </c>
      <c r="F67" s="186">
        <v>73.469387755102034</v>
      </c>
      <c r="G67" s="187">
        <f t="shared" si="0"/>
        <v>367.34693877551018</v>
      </c>
      <c r="H67" s="188">
        <f t="shared" si="3"/>
        <v>18.367346938775508</v>
      </c>
      <c r="I67" s="187">
        <f t="shared" si="1"/>
        <v>91.836734693877546</v>
      </c>
      <c r="J67" s="189">
        <f t="shared" si="2"/>
        <v>459.18367346938771</v>
      </c>
      <c r="K67" s="279">
        <f t="shared" si="4"/>
        <v>91.836734693877546</v>
      </c>
      <c r="L67" s="9"/>
      <c r="M67" s="255"/>
      <c r="N67" s="255"/>
      <c r="O67" s="9"/>
      <c r="P67" s="289"/>
      <c r="Q67" s="291"/>
    </row>
    <row r="68" spans="1:17" ht="12.75">
      <c r="A68" s="182">
        <v>56</v>
      </c>
      <c r="B68" s="311" t="s">
        <v>494</v>
      </c>
      <c r="C68" s="278" t="s">
        <v>439</v>
      </c>
      <c r="D68" s="185">
        <v>1</v>
      </c>
      <c r="E68" s="185">
        <v>5</v>
      </c>
      <c r="F68" s="186">
        <v>6.1224489795918364</v>
      </c>
      <c r="G68" s="187">
        <f t="shared" si="0"/>
        <v>30.612244897959183</v>
      </c>
      <c r="H68" s="188">
        <f t="shared" si="3"/>
        <v>1.5306122448979591</v>
      </c>
      <c r="I68" s="187">
        <f t="shared" si="1"/>
        <v>7.6530612244897958</v>
      </c>
      <c r="J68" s="189">
        <f t="shared" si="2"/>
        <v>38.265306122448976</v>
      </c>
      <c r="K68" s="279">
        <f t="shared" si="4"/>
        <v>7.6530612244897949</v>
      </c>
      <c r="L68" s="9"/>
      <c r="M68" s="255"/>
      <c r="N68" s="255"/>
      <c r="O68" s="9"/>
      <c r="P68" s="289"/>
      <c r="Q68" s="291"/>
    </row>
    <row r="69" spans="1:17" ht="12.75">
      <c r="A69" s="182">
        <v>57</v>
      </c>
      <c r="B69" s="311" t="s">
        <v>487</v>
      </c>
      <c r="C69" s="278" t="s">
        <v>20</v>
      </c>
      <c r="D69" s="185">
        <v>1</v>
      </c>
      <c r="E69" s="185">
        <v>5</v>
      </c>
      <c r="F69" s="186">
        <v>13.061224489795917</v>
      </c>
      <c r="G69" s="187">
        <f t="shared" si="0"/>
        <v>65.306122448979579</v>
      </c>
      <c r="H69" s="188">
        <f t="shared" si="3"/>
        <v>3.2653061224489792</v>
      </c>
      <c r="I69" s="187">
        <f t="shared" si="1"/>
        <v>16.326530612244895</v>
      </c>
      <c r="J69" s="189">
        <f t="shared" si="2"/>
        <v>81.632653061224474</v>
      </c>
      <c r="K69" s="279">
        <f t="shared" si="4"/>
        <v>16.326530612244895</v>
      </c>
      <c r="L69" s="9"/>
      <c r="M69" s="255"/>
      <c r="N69" s="255"/>
      <c r="O69" s="9"/>
      <c r="P69" s="289"/>
      <c r="Q69" s="291"/>
    </row>
    <row r="70" spans="1:17" ht="12.75">
      <c r="A70" s="182">
        <v>58</v>
      </c>
      <c r="B70" s="311" t="s">
        <v>450</v>
      </c>
      <c r="C70" s="312" t="s">
        <v>304</v>
      </c>
      <c r="D70" s="191">
        <v>1</v>
      </c>
      <c r="E70" s="191">
        <v>25</v>
      </c>
      <c r="F70" s="186">
        <v>0.71428571428571419</v>
      </c>
      <c r="G70" s="187">
        <f t="shared" si="0"/>
        <v>17.857142857142854</v>
      </c>
      <c r="H70" s="188">
        <f t="shared" si="3"/>
        <v>0.17857142857142855</v>
      </c>
      <c r="I70" s="187">
        <f t="shared" si="1"/>
        <v>4.4642857142857135</v>
      </c>
      <c r="J70" s="189">
        <f t="shared" si="2"/>
        <v>22.321428571428569</v>
      </c>
      <c r="K70" s="279">
        <f t="shared" si="4"/>
        <v>0.89285714285714279</v>
      </c>
      <c r="L70" s="9"/>
      <c r="M70" s="255"/>
      <c r="N70" s="255"/>
      <c r="O70" s="9"/>
      <c r="P70" s="289"/>
      <c r="Q70" s="291"/>
    </row>
    <row r="71" spans="1:17" ht="12.75">
      <c r="A71" s="182">
        <v>59</v>
      </c>
      <c r="B71" s="311" t="s">
        <v>495</v>
      </c>
      <c r="C71" s="312" t="s">
        <v>439</v>
      </c>
      <c r="D71" s="191">
        <v>1</v>
      </c>
      <c r="E71" s="191">
        <v>1</v>
      </c>
      <c r="F71" s="186">
        <v>1428.5714285714284</v>
      </c>
      <c r="G71" s="187">
        <f t="shared" si="0"/>
        <v>1428.5714285714284</v>
      </c>
      <c r="H71" s="188">
        <f t="shared" si="3"/>
        <v>357.14285714285711</v>
      </c>
      <c r="I71" s="187">
        <f t="shared" si="1"/>
        <v>357.14285714285711</v>
      </c>
      <c r="J71" s="189">
        <f t="shared" si="2"/>
        <v>1785.7142857142856</v>
      </c>
      <c r="K71" s="279">
        <f t="shared" si="4"/>
        <v>1785.7142857142856</v>
      </c>
      <c r="L71" s="9"/>
      <c r="M71" s="255"/>
      <c r="N71" s="255"/>
      <c r="O71" s="9"/>
      <c r="P71" s="289"/>
      <c r="Q71" s="291"/>
    </row>
    <row r="72" spans="1:17" ht="12.75">
      <c r="A72" s="182">
        <v>60</v>
      </c>
      <c r="B72" s="311" t="s">
        <v>496</v>
      </c>
      <c r="C72" s="312" t="s">
        <v>304</v>
      </c>
      <c r="D72" s="191">
        <v>1</v>
      </c>
      <c r="E72" s="191">
        <v>50</v>
      </c>
      <c r="F72" s="186">
        <v>7.7551020408163263</v>
      </c>
      <c r="G72" s="187">
        <f t="shared" si="0"/>
        <v>387.75510204081633</v>
      </c>
      <c r="H72" s="188">
        <f t="shared" si="3"/>
        <v>1.9387755102040816</v>
      </c>
      <c r="I72" s="187">
        <f t="shared" si="1"/>
        <v>96.938775510204081</v>
      </c>
      <c r="J72" s="189">
        <f t="shared" si="2"/>
        <v>484.69387755102042</v>
      </c>
      <c r="K72" s="279">
        <f t="shared" si="4"/>
        <v>9.6938775510204085</v>
      </c>
      <c r="L72" s="9"/>
      <c r="M72" s="255"/>
      <c r="N72" s="255"/>
      <c r="O72" s="9"/>
      <c r="P72" s="289"/>
      <c r="Q72" s="291"/>
    </row>
    <row r="73" spans="1:17" ht="12.75">
      <c r="A73" s="182">
        <v>61</v>
      </c>
      <c r="B73" s="311" t="s">
        <v>497</v>
      </c>
      <c r="C73" s="312" t="s">
        <v>20</v>
      </c>
      <c r="D73" s="191">
        <v>1</v>
      </c>
      <c r="E73" s="191">
        <v>1</v>
      </c>
      <c r="F73" s="186">
        <v>36.326530612244895</v>
      </c>
      <c r="G73" s="187">
        <f t="shared" si="0"/>
        <v>36.326530612244895</v>
      </c>
      <c r="H73" s="188">
        <f t="shared" si="3"/>
        <v>9.0816326530612237</v>
      </c>
      <c r="I73" s="187">
        <f t="shared" si="1"/>
        <v>9.0816326530612237</v>
      </c>
      <c r="J73" s="189">
        <f t="shared" si="2"/>
        <v>45.408163265306115</v>
      </c>
      <c r="K73" s="279">
        <f t="shared" si="4"/>
        <v>45.408163265306115</v>
      </c>
      <c r="L73" s="9"/>
      <c r="M73" s="255"/>
      <c r="N73" s="255"/>
      <c r="O73" s="9"/>
      <c r="P73" s="289"/>
      <c r="Q73" s="291"/>
    </row>
    <row r="74" spans="1:17" ht="12.75">
      <c r="A74" s="182">
        <v>62</v>
      </c>
      <c r="B74" s="311" t="s">
        <v>498</v>
      </c>
      <c r="C74" s="312" t="s">
        <v>20</v>
      </c>
      <c r="D74" s="191">
        <v>1</v>
      </c>
      <c r="E74" s="191">
        <v>1</v>
      </c>
      <c r="F74" s="186">
        <v>67.346938775510196</v>
      </c>
      <c r="G74" s="187">
        <f t="shared" si="0"/>
        <v>67.346938775510196</v>
      </c>
      <c r="H74" s="188">
        <f t="shared" si="3"/>
        <v>16.836734693877549</v>
      </c>
      <c r="I74" s="187">
        <f t="shared" si="1"/>
        <v>16.836734693877549</v>
      </c>
      <c r="J74" s="189">
        <f t="shared" si="2"/>
        <v>84.183673469387742</v>
      </c>
      <c r="K74" s="279">
        <f t="shared" si="4"/>
        <v>84.183673469387742</v>
      </c>
      <c r="L74" s="9"/>
      <c r="M74" s="255"/>
      <c r="N74" s="255"/>
      <c r="O74" s="9"/>
      <c r="P74" s="289"/>
      <c r="Q74" s="291"/>
    </row>
    <row r="75" spans="1:17" ht="12.75">
      <c r="A75" s="182">
        <v>63</v>
      </c>
      <c r="B75" s="311" t="s">
        <v>499</v>
      </c>
      <c r="C75" s="312" t="s">
        <v>20</v>
      </c>
      <c r="D75" s="191">
        <v>1</v>
      </c>
      <c r="E75" s="191">
        <v>2</v>
      </c>
      <c r="F75" s="186">
        <v>13.061224489795917</v>
      </c>
      <c r="G75" s="187">
        <f t="shared" si="0"/>
        <v>26.122448979591834</v>
      </c>
      <c r="H75" s="188">
        <f t="shared" si="3"/>
        <v>3.2653061224489792</v>
      </c>
      <c r="I75" s="187">
        <f t="shared" si="1"/>
        <v>6.5306122448979584</v>
      </c>
      <c r="J75" s="189">
        <f t="shared" si="2"/>
        <v>32.65306122448979</v>
      </c>
      <c r="K75" s="279">
        <f t="shared" si="4"/>
        <v>16.326530612244895</v>
      </c>
      <c r="L75" s="9"/>
      <c r="M75" s="255"/>
      <c r="N75" s="255"/>
      <c r="O75" s="9"/>
      <c r="P75" s="289"/>
      <c r="Q75" s="291"/>
    </row>
    <row r="76" spans="1:17" ht="12.75">
      <c r="A76" s="182">
        <v>64</v>
      </c>
      <c r="B76" s="311" t="s">
        <v>444</v>
      </c>
      <c r="C76" s="312" t="s">
        <v>304</v>
      </c>
      <c r="D76" s="191">
        <v>1</v>
      </c>
      <c r="E76" s="191">
        <v>6</v>
      </c>
      <c r="F76" s="186">
        <v>15.510204081632653</v>
      </c>
      <c r="G76" s="187">
        <f t="shared" si="0"/>
        <v>93.061224489795919</v>
      </c>
      <c r="H76" s="188">
        <f t="shared" si="3"/>
        <v>3.8775510204081631</v>
      </c>
      <c r="I76" s="187">
        <f t="shared" si="1"/>
        <v>23.26530612244898</v>
      </c>
      <c r="J76" s="189">
        <f t="shared" si="2"/>
        <v>116.32653061224489</v>
      </c>
      <c r="K76" s="279">
        <f t="shared" si="4"/>
        <v>19.387755102040817</v>
      </c>
      <c r="L76" s="9"/>
      <c r="M76" s="255"/>
      <c r="N76" s="255"/>
      <c r="O76" s="9"/>
      <c r="P76" s="289"/>
      <c r="Q76" s="291"/>
    </row>
    <row r="77" spans="1:17" ht="12.75">
      <c r="A77" s="182">
        <v>65</v>
      </c>
      <c r="B77" s="311" t="s">
        <v>446</v>
      </c>
      <c r="C77" s="312" t="s">
        <v>304</v>
      </c>
      <c r="D77" s="191">
        <v>1</v>
      </c>
      <c r="E77" s="191">
        <v>20</v>
      </c>
      <c r="F77" s="186">
        <v>5.8367346938775508</v>
      </c>
      <c r="G77" s="187">
        <f t="shared" si="0"/>
        <v>116.73469387755102</v>
      </c>
      <c r="H77" s="188">
        <f t="shared" si="3"/>
        <v>1.4591836734693877</v>
      </c>
      <c r="I77" s="187">
        <f t="shared" si="1"/>
        <v>29.183673469387756</v>
      </c>
      <c r="J77" s="189">
        <f t="shared" si="2"/>
        <v>145.91836734693879</v>
      </c>
      <c r="K77" s="279">
        <f t="shared" si="4"/>
        <v>7.2959183673469399</v>
      </c>
      <c r="L77" s="9"/>
      <c r="M77" s="255"/>
      <c r="N77" s="255"/>
      <c r="O77" s="9"/>
      <c r="P77" s="289"/>
      <c r="Q77" s="291"/>
    </row>
    <row r="78" spans="1:17" ht="12.75">
      <c r="A78" s="182">
        <v>66</v>
      </c>
      <c r="B78" s="311" t="s">
        <v>476</v>
      </c>
      <c r="C78" s="312" t="s">
        <v>20</v>
      </c>
      <c r="D78" s="191">
        <v>1</v>
      </c>
      <c r="E78" s="191">
        <v>3</v>
      </c>
      <c r="F78" s="186">
        <v>25.30612244897959</v>
      </c>
      <c r="G78" s="187">
        <f t="shared" si="0"/>
        <v>75.918367346938766</v>
      </c>
      <c r="H78" s="188">
        <f t="shared" ref="H78:H141" si="5">F78*0.25</f>
        <v>6.3265306122448974</v>
      </c>
      <c r="I78" s="187">
        <f t="shared" si="1"/>
        <v>18.979591836734691</v>
      </c>
      <c r="J78" s="189">
        <f t="shared" si="2"/>
        <v>94.897959183673464</v>
      </c>
      <c r="K78" s="279">
        <f t="shared" si="4"/>
        <v>31.632653061224488</v>
      </c>
      <c r="L78" s="9"/>
      <c r="M78" s="255"/>
      <c r="N78" s="255"/>
      <c r="O78" s="9"/>
      <c r="P78" s="289"/>
      <c r="Q78" s="291"/>
    </row>
    <row r="79" spans="1:17" ht="12.75">
      <c r="A79" s="182">
        <v>67</v>
      </c>
      <c r="B79" s="311" t="s">
        <v>478</v>
      </c>
      <c r="C79" s="312" t="s">
        <v>20</v>
      </c>
      <c r="D79" s="191">
        <v>1</v>
      </c>
      <c r="E79" s="191">
        <v>2</v>
      </c>
      <c r="F79" s="186">
        <v>15.510204081632653</v>
      </c>
      <c r="G79" s="187">
        <f t="shared" si="0"/>
        <v>31.020408163265305</v>
      </c>
      <c r="H79" s="188">
        <f t="shared" si="5"/>
        <v>3.8775510204081631</v>
      </c>
      <c r="I79" s="187">
        <f t="shared" si="1"/>
        <v>7.7551020408163263</v>
      </c>
      <c r="J79" s="189">
        <f t="shared" si="2"/>
        <v>38.775510204081634</v>
      </c>
      <c r="K79" s="279">
        <f t="shared" si="4"/>
        <v>19.387755102040817</v>
      </c>
      <c r="L79" s="9"/>
      <c r="M79" s="255"/>
      <c r="N79" s="255"/>
      <c r="O79" s="9"/>
      <c r="P79" s="289"/>
      <c r="Q79" s="291"/>
    </row>
    <row r="80" spans="1:17" ht="12.75">
      <c r="A80" s="182">
        <v>68</v>
      </c>
      <c r="B80" s="311" t="s">
        <v>480</v>
      </c>
      <c r="C80" s="312" t="s">
        <v>20</v>
      </c>
      <c r="D80" s="191">
        <v>1</v>
      </c>
      <c r="E80" s="191">
        <v>4</v>
      </c>
      <c r="F80" s="186">
        <v>25.30612244897959</v>
      </c>
      <c r="G80" s="187">
        <f t="shared" si="0"/>
        <v>101.22448979591836</v>
      </c>
      <c r="H80" s="188">
        <f t="shared" si="5"/>
        <v>6.3265306122448974</v>
      </c>
      <c r="I80" s="187">
        <f t="shared" si="1"/>
        <v>25.30612244897959</v>
      </c>
      <c r="J80" s="189">
        <f t="shared" si="2"/>
        <v>126.53061224489795</v>
      </c>
      <c r="K80" s="279">
        <f t="shared" si="4"/>
        <v>31.632653061224488</v>
      </c>
      <c r="L80" s="9"/>
      <c r="M80" s="255"/>
      <c r="N80" s="255"/>
      <c r="O80" s="9"/>
      <c r="P80" s="289"/>
      <c r="Q80" s="291"/>
    </row>
    <row r="81" spans="1:17" ht="12.75">
      <c r="A81" s="182">
        <v>69</v>
      </c>
      <c r="B81" s="311" t="s">
        <v>481</v>
      </c>
      <c r="C81" s="312" t="s">
        <v>20</v>
      </c>
      <c r="D81" s="191">
        <v>1</v>
      </c>
      <c r="E81" s="191">
        <v>2</v>
      </c>
      <c r="F81" s="186">
        <v>21.224489795918366</v>
      </c>
      <c r="G81" s="187">
        <f t="shared" si="0"/>
        <v>42.448979591836732</v>
      </c>
      <c r="H81" s="188">
        <f t="shared" si="5"/>
        <v>5.3061224489795915</v>
      </c>
      <c r="I81" s="187">
        <f t="shared" si="1"/>
        <v>10.612244897959183</v>
      </c>
      <c r="J81" s="189">
        <f t="shared" si="2"/>
        <v>53.061224489795919</v>
      </c>
      <c r="K81" s="279">
        <f t="shared" si="4"/>
        <v>26.530612244897959</v>
      </c>
      <c r="L81" s="9"/>
      <c r="M81" s="255"/>
      <c r="N81" s="255"/>
      <c r="O81" s="9"/>
      <c r="P81" s="289"/>
      <c r="Q81" s="291"/>
    </row>
    <row r="82" spans="1:17" ht="12.75">
      <c r="A82" s="182">
        <v>70</v>
      </c>
      <c r="B82" s="311" t="s">
        <v>482</v>
      </c>
      <c r="C82" s="312" t="s">
        <v>20</v>
      </c>
      <c r="D82" s="191">
        <v>1</v>
      </c>
      <c r="E82" s="191">
        <v>2</v>
      </c>
      <c r="F82" s="186">
        <v>18.77551020408163</v>
      </c>
      <c r="G82" s="187">
        <f t="shared" si="0"/>
        <v>37.551020408163261</v>
      </c>
      <c r="H82" s="188">
        <f t="shared" si="5"/>
        <v>4.6938775510204076</v>
      </c>
      <c r="I82" s="187">
        <f t="shared" si="1"/>
        <v>9.3877551020408152</v>
      </c>
      <c r="J82" s="189">
        <f t="shared" si="2"/>
        <v>46.938775510204074</v>
      </c>
      <c r="K82" s="279">
        <f t="shared" si="4"/>
        <v>23.469387755102037</v>
      </c>
      <c r="L82" s="9"/>
      <c r="M82" s="255"/>
      <c r="N82" s="255"/>
      <c r="O82" s="9"/>
      <c r="P82" s="289"/>
      <c r="Q82" s="291"/>
    </row>
    <row r="83" spans="1:17" ht="12.75">
      <c r="A83" s="182">
        <v>71</v>
      </c>
      <c r="B83" s="311" t="s">
        <v>483</v>
      </c>
      <c r="C83" s="312" t="s">
        <v>20</v>
      </c>
      <c r="D83" s="191">
        <v>1</v>
      </c>
      <c r="E83" s="191">
        <v>4</v>
      </c>
      <c r="F83" s="186">
        <v>13.877551020408163</v>
      </c>
      <c r="G83" s="187">
        <f t="shared" si="0"/>
        <v>55.510204081632651</v>
      </c>
      <c r="H83" s="188">
        <f t="shared" si="5"/>
        <v>3.4693877551020407</v>
      </c>
      <c r="I83" s="187">
        <f t="shared" si="1"/>
        <v>13.877551020408163</v>
      </c>
      <c r="J83" s="189">
        <f t="shared" si="2"/>
        <v>69.387755102040813</v>
      </c>
      <c r="K83" s="279">
        <f t="shared" si="4"/>
        <v>17.346938775510203</v>
      </c>
      <c r="L83" s="9"/>
      <c r="M83" s="255"/>
      <c r="N83" s="255"/>
      <c r="O83" s="9"/>
      <c r="P83" s="289"/>
      <c r="Q83" s="291"/>
    </row>
    <row r="84" spans="1:17" ht="12.75">
      <c r="A84" s="182">
        <v>72</v>
      </c>
      <c r="B84" s="311" t="s">
        <v>500</v>
      </c>
      <c r="C84" s="312" t="s">
        <v>439</v>
      </c>
      <c r="D84" s="191">
        <v>1</v>
      </c>
      <c r="E84" s="191">
        <v>2</v>
      </c>
      <c r="F84" s="186">
        <v>204.08163265306121</v>
      </c>
      <c r="G84" s="187">
        <f t="shared" si="0"/>
        <v>408.16326530612241</v>
      </c>
      <c r="H84" s="188">
        <f t="shared" si="5"/>
        <v>51.020408163265301</v>
      </c>
      <c r="I84" s="187">
        <f t="shared" si="1"/>
        <v>102.0408163265306</v>
      </c>
      <c r="J84" s="189">
        <f t="shared" si="2"/>
        <v>510.20408163265301</v>
      </c>
      <c r="K84" s="279">
        <f t="shared" si="4"/>
        <v>255.10204081632651</v>
      </c>
      <c r="L84" s="9"/>
      <c r="M84" s="255"/>
      <c r="N84" s="255"/>
      <c r="O84" s="9"/>
      <c r="P84" s="289"/>
      <c r="Q84" s="291"/>
    </row>
    <row r="85" spans="1:17" ht="12.75">
      <c r="A85" s="182"/>
      <c r="B85" s="336" t="s">
        <v>501</v>
      </c>
      <c r="C85" s="278"/>
      <c r="D85" s="185"/>
      <c r="E85" s="185"/>
      <c r="F85" s="186">
        <v>0</v>
      </c>
      <c r="G85" s="187"/>
      <c r="H85" s="188">
        <f t="shared" si="5"/>
        <v>0</v>
      </c>
      <c r="I85" s="187"/>
      <c r="J85" s="189"/>
      <c r="K85" s="279"/>
      <c r="L85" s="9"/>
      <c r="M85" s="255"/>
      <c r="N85" s="255"/>
      <c r="O85" s="9"/>
      <c r="P85" s="289"/>
      <c r="Q85" s="289"/>
    </row>
    <row r="86" spans="1:17" ht="12.75">
      <c r="A86" s="182">
        <v>1</v>
      </c>
      <c r="B86" s="311" t="s">
        <v>444</v>
      </c>
      <c r="C86" s="312" t="s">
        <v>304</v>
      </c>
      <c r="D86" s="191">
        <v>1</v>
      </c>
      <c r="E86" s="191">
        <v>6</v>
      </c>
      <c r="F86" s="186">
        <v>15.510204081632653</v>
      </c>
      <c r="G86" s="187">
        <f t="shared" ref="G86:G138" si="6">F86*E86</f>
        <v>93.061224489795919</v>
      </c>
      <c r="H86" s="188">
        <f t="shared" si="5"/>
        <v>3.8775510204081631</v>
      </c>
      <c r="I86" s="187">
        <f t="shared" ref="I86:I138" si="7">H86*E86</f>
        <v>23.26530612244898</v>
      </c>
      <c r="J86" s="189">
        <f t="shared" ref="J86:J138" si="8">G86+I86</f>
        <v>116.32653061224489</v>
      </c>
      <c r="K86" s="279">
        <f t="shared" ref="K86:K138" si="9">J86/E86</f>
        <v>19.387755102040817</v>
      </c>
      <c r="L86" s="9"/>
      <c r="M86" s="255"/>
      <c r="N86" s="255"/>
      <c r="O86" s="9"/>
      <c r="P86" s="289"/>
      <c r="Q86" s="291"/>
    </row>
    <row r="87" spans="1:17" ht="12.75">
      <c r="A87" s="182">
        <v>2</v>
      </c>
      <c r="B87" s="311" t="s">
        <v>446</v>
      </c>
      <c r="C87" s="312" t="s">
        <v>304</v>
      </c>
      <c r="D87" s="191">
        <v>1</v>
      </c>
      <c r="E87" s="191">
        <v>20</v>
      </c>
      <c r="F87" s="186">
        <v>5.8367346938775508</v>
      </c>
      <c r="G87" s="187">
        <f t="shared" si="6"/>
        <v>116.73469387755102</v>
      </c>
      <c r="H87" s="188">
        <f t="shared" si="5"/>
        <v>1.4591836734693877</v>
      </c>
      <c r="I87" s="187">
        <f t="shared" si="7"/>
        <v>29.183673469387756</v>
      </c>
      <c r="J87" s="189">
        <f t="shared" si="8"/>
        <v>145.91836734693879</v>
      </c>
      <c r="K87" s="279">
        <f t="shared" si="9"/>
        <v>7.2959183673469399</v>
      </c>
      <c r="L87" s="9"/>
      <c r="M87" s="255"/>
      <c r="N87" s="255"/>
      <c r="O87" s="9"/>
      <c r="P87" s="289"/>
      <c r="Q87" s="291"/>
    </row>
    <row r="88" spans="1:17" ht="12.75">
      <c r="A88" s="182">
        <v>3</v>
      </c>
      <c r="B88" s="311" t="s">
        <v>447</v>
      </c>
      <c r="C88" s="312" t="s">
        <v>304</v>
      </c>
      <c r="D88" s="191">
        <v>1</v>
      </c>
      <c r="E88" s="191">
        <v>6</v>
      </c>
      <c r="F88" s="186">
        <v>5.8367346938775508</v>
      </c>
      <c r="G88" s="187">
        <f t="shared" si="6"/>
        <v>35.020408163265301</v>
      </c>
      <c r="H88" s="188">
        <f t="shared" si="5"/>
        <v>1.4591836734693877</v>
      </c>
      <c r="I88" s="187">
        <f t="shared" si="7"/>
        <v>8.7551020408163254</v>
      </c>
      <c r="J88" s="189">
        <f t="shared" si="8"/>
        <v>43.775510204081627</v>
      </c>
      <c r="K88" s="279">
        <f t="shared" si="9"/>
        <v>7.2959183673469381</v>
      </c>
      <c r="L88" s="9"/>
      <c r="M88" s="255"/>
      <c r="N88" s="255"/>
      <c r="O88" s="9"/>
      <c r="P88" s="289"/>
      <c r="Q88" s="291"/>
    </row>
    <row r="89" spans="1:17" ht="12.75">
      <c r="A89" s="182">
        <v>4</v>
      </c>
      <c r="B89" s="311" t="s">
        <v>502</v>
      </c>
      <c r="C89" s="312" t="s">
        <v>304</v>
      </c>
      <c r="D89" s="191">
        <v>1</v>
      </c>
      <c r="E89" s="191">
        <v>20</v>
      </c>
      <c r="F89" s="186">
        <v>2.3673469387755102</v>
      </c>
      <c r="G89" s="187">
        <f t="shared" si="6"/>
        <v>47.346938775510203</v>
      </c>
      <c r="H89" s="188">
        <f t="shared" si="5"/>
        <v>0.59183673469387754</v>
      </c>
      <c r="I89" s="187">
        <f t="shared" si="7"/>
        <v>11.836734693877551</v>
      </c>
      <c r="J89" s="189">
        <f t="shared" si="8"/>
        <v>59.183673469387756</v>
      </c>
      <c r="K89" s="279">
        <f t="shared" si="9"/>
        <v>2.9591836734693877</v>
      </c>
      <c r="L89" s="9"/>
      <c r="M89" s="255"/>
      <c r="N89" s="255"/>
      <c r="O89" s="9"/>
      <c r="P89" s="289"/>
      <c r="Q89" s="291"/>
    </row>
    <row r="90" spans="1:17" ht="12.75">
      <c r="A90" s="182">
        <v>5</v>
      </c>
      <c r="B90" s="311" t="s">
        <v>448</v>
      </c>
      <c r="C90" s="312" t="s">
        <v>304</v>
      </c>
      <c r="D90" s="191">
        <v>1</v>
      </c>
      <c r="E90" s="191">
        <v>20</v>
      </c>
      <c r="F90" s="186">
        <v>1.7755102040816324</v>
      </c>
      <c r="G90" s="187">
        <f t="shared" si="6"/>
        <v>35.510204081632651</v>
      </c>
      <c r="H90" s="188">
        <f t="shared" si="5"/>
        <v>0.4438775510204081</v>
      </c>
      <c r="I90" s="187">
        <f t="shared" si="7"/>
        <v>8.8775510204081627</v>
      </c>
      <c r="J90" s="189">
        <f t="shared" si="8"/>
        <v>44.387755102040813</v>
      </c>
      <c r="K90" s="279">
        <f t="shared" si="9"/>
        <v>2.2193877551020407</v>
      </c>
      <c r="L90" s="9"/>
      <c r="M90" s="255"/>
      <c r="N90" s="255"/>
      <c r="O90" s="9"/>
      <c r="P90" s="289"/>
      <c r="Q90" s="291"/>
    </row>
    <row r="91" spans="1:17" ht="12.75">
      <c r="A91" s="182">
        <v>6</v>
      </c>
      <c r="B91" s="311" t="s">
        <v>503</v>
      </c>
      <c r="C91" s="312" t="s">
        <v>304</v>
      </c>
      <c r="D91" s="191">
        <v>1</v>
      </c>
      <c r="E91" s="191">
        <v>6</v>
      </c>
      <c r="F91" s="186">
        <v>1.4285714285714284</v>
      </c>
      <c r="G91" s="187">
        <f t="shared" si="6"/>
        <v>8.5714285714285694</v>
      </c>
      <c r="H91" s="188">
        <f t="shared" si="5"/>
        <v>0.3571428571428571</v>
      </c>
      <c r="I91" s="187">
        <f t="shared" si="7"/>
        <v>2.1428571428571423</v>
      </c>
      <c r="J91" s="189">
        <f t="shared" si="8"/>
        <v>10.714285714285712</v>
      </c>
      <c r="K91" s="279">
        <f t="shared" si="9"/>
        <v>1.7857142857142854</v>
      </c>
      <c r="L91" s="9"/>
      <c r="M91" s="255"/>
      <c r="N91" s="255"/>
      <c r="O91" s="9"/>
      <c r="P91" s="289"/>
      <c r="Q91" s="291"/>
    </row>
    <row r="92" spans="1:17" ht="12.75">
      <c r="A92" s="182">
        <v>7</v>
      </c>
      <c r="B92" s="311" t="s">
        <v>504</v>
      </c>
      <c r="C92" s="312" t="s">
        <v>304</v>
      </c>
      <c r="D92" s="191">
        <v>1</v>
      </c>
      <c r="E92" s="191">
        <v>20</v>
      </c>
      <c r="F92" s="186">
        <v>1.1428571428571428</v>
      </c>
      <c r="G92" s="187">
        <f t="shared" si="6"/>
        <v>22.857142857142854</v>
      </c>
      <c r="H92" s="188">
        <f t="shared" si="5"/>
        <v>0.2857142857142857</v>
      </c>
      <c r="I92" s="187">
        <f t="shared" si="7"/>
        <v>5.7142857142857135</v>
      </c>
      <c r="J92" s="189">
        <f t="shared" si="8"/>
        <v>28.571428571428569</v>
      </c>
      <c r="K92" s="279">
        <f t="shared" si="9"/>
        <v>1.4285714285714284</v>
      </c>
      <c r="L92" s="9"/>
      <c r="M92" s="255"/>
      <c r="N92" s="255"/>
      <c r="O92" s="9"/>
      <c r="P92" s="289"/>
      <c r="Q92" s="291"/>
    </row>
    <row r="93" spans="1:17" ht="12.75">
      <c r="A93" s="182">
        <v>8</v>
      </c>
      <c r="B93" s="311" t="s">
        <v>505</v>
      </c>
      <c r="C93" s="278" t="s">
        <v>20</v>
      </c>
      <c r="D93" s="185">
        <v>1</v>
      </c>
      <c r="E93" s="185">
        <v>2</v>
      </c>
      <c r="F93" s="186">
        <v>26.530612244897956</v>
      </c>
      <c r="G93" s="187">
        <f t="shared" si="6"/>
        <v>53.061224489795912</v>
      </c>
      <c r="H93" s="188">
        <f t="shared" si="5"/>
        <v>6.6326530612244889</v>
      </c>
      <c r="I93" s="187">
        <f t="shared" si="7"/>
        <v>13.265306122448978</v>
      </c>
      <c r="J93" s="189">
        <f t="shared" si="8"/>
        <v>66.326530612244895</v>
      </c>
      <c r="K93" s="279">
        <f t="shared" si="9"/>
        <v>33.163265306122447</v>
      </c>
      <c r="L93" s="9"/>
      <c r="M93" s="255"/>
      <c r="N93" s="255"/>
      <c r="O93" s="9"/>
      <c r="P93" s="289"/>
      <c r="Q93" s="291"/>
    </row>
    <row r="94" spans="1:17" ht="12.75">
      <c r="A94" s="182">
        <v>9</v>
      </c>
      <c r="B94" s="311" t="s">
        <v>506</v>
      </c>
      <c r="C94" s="278" t="s">
        <v>20</v>
      </c>
      <c r="D94" s="185">
        <v>1</v>
      </c>
      <c r="E94" s="185">
        <v>3</v>
      </c>
      <c r="F94" s="186">
        <v>26.530612244897956</v>
      </c>
      <c r="G94" s="187">
        <f t="shared" si="6"/>
        <v>79.591836734693871</v>
      </c>
      <c r="H94" s="188">
        <f t="shared" si="5"/>
        <v>6.6326530612244889</v>
      </c>
      <c r="I94" s="187">
        <f t="shared" si="7"/>
        <v>19.897959183673468</v>
      </c>
      <c r="J94" s="189">
        <f t="shared" si="8"/>
        <v>99.489795918367335</v>
      </c>
      <c r="K94" s="279">
        <f t="shared" si="9"/>
        <v>33.163265306122447</v>
      </c>
      <c r="L94" s="9"/>
      <c r="M94" s="255"/>
      <c r="N94" s="255"/>
      <c r="O94" s="9"/>
      <c r="P94" s="289"/>
      <c r="Q94" s="291"/>
    </row>
    <row r="95" spans="1:17" ht="12.75">
      <c r="A95" s="182">
        <v>10</v>
      </c>
      <c r="B95" s="311" t="s">
        <v>507</v>
      </c>
      <c r="C95" s="278" t="s">
        <v>20</v>
      </c>
      <c r="D95" s="185">
        <v>1</v>
      </c>
      <c r="E95" s="185">
        <v>2</v>
      </c>
      <c r="F95" s="186">
        <v>21.224489795918366</v>
      </c>
      <c r="G95" s="187">
        <f t="shared" si="6"/>
        <v>42.448979591836732</v>
      </c>
      <c r="H95" s="188">
        <f t="shared" si="5"/>
        <v>5.3061224489795915</v>
      </c>
      <c r="I95" s="187">
        <f t="shared" si="7"/>
        <v>10.612244897959183</v>
      </c>
      <c r="J95" s="189">
        <f t="shared" si="8"/>
        <v>53.061224489795919</v>
      </c>
      <c r="K95" s="279">
        <f t="shared" si="9"/>
        <v>26.530612244897959</v>
      </c>
      <c r="L95" s="9"/>
      <c r="M95" s="255"/>
      <c r="N95" s="255"/>
      <c r="O95" s="9"/>
      <c r="P95" s="289"/>
      <c r="Q95" s="291"/>
    </row>
    <row r="96" spans="1:17" ht="12.75">
      <c r="A96" s="182">
        <v>11</v>
      </c>
      <c r="B96" s="311" t="s">
        <v>508</v>
      </c>
      <c r="C96" s="278" t="s">
        <v>20</v>
      </c>
      <c r="D96" s="185">
        <v>1</v>
      </c>
      <c r="E96" s="185">
        <v>2</v>
      </c>
      <c r="F96" s="186">
        <v>17.959183673469386</v>
      </c>
      <c r="G96" s="187">
        <f t="shared" si="6"/>
        <v>35.918367346938773</v>
      </c>
      <c r="H96" s="188">
        <f t="shared" si="5"/>
        <v>4.4897959183673466</v>
      </c>
      <c r="I96" s="187">
        <f t="shared" si="7"/>
        <v>8.9795918367346932</v>
      </c>
      <c r="J96" s="189">
        <f t="shared" si="8"/>
        <v>44.897959183673464</v>
      </c>
      <c r="K96" s="279">
        <f t="shared" si="9"/>
        <v>22.448979591836732</v>
      </c>
      <c r="L96" s="9"/>
      <c r="M96" s="255"/>
      <c r="N96" s="255"/>
      <c r="O96" s="9"/>
      <c r="P96" s="289"/>
      <c r="Q96" s="291"/>
    </row>
    <row r="97" spans="1:17" ht="12.75">
      <c r="A97" s="182">
        <v>12</v>
      </c>
      <c r="B97" s="311" t="s">
        <v>509</v>
      </c>
      <c r="C97" s="278" t="s">
        <v>20</v>
      </c>
      <c r="D97" s="185">
        <v>1</v>
      </c>
      <c r="E97" s="185">
        <v>1</v>
      </c>
      <c r="F97" s="186">
        <v>15.510204081632653</v>
      </c>
      <c r="G97" s="187">
        <f t="shared" si="6"/>
        <v>15.510204081632653</v>
      </c>
      <c r="H97" s="188">
        <f t="shared" si="5"/>
        <v>3.8775510204081631</v>
      </c>
      <c r="I97" s="187">
        <f t="shared" si="7"/>
        <v>3.8775510204081631</v>
      </c>
      <c r="J97" s="189">
        <f t="shared" si="8"/>
        <v>19.387755102040817</v>
      </c>
      <c r="K97" s="279">
        <f t="shared" si="9"/>
        <v>19.387755102040817</v>
      </c>
      <c r="L97" s="9"/>
      <c r="M97" s="255"/>
      <c r="N97" s="255"/>
      <c r="O97" s="9"/>
      <c r="P97" s="289"/>
      <c r="Q97" s="291"/>
    </row>
    <row r="98" spans="1:17" ht="12.75">
      <c r="A98" s="182">
        <v>13</v>
      </c>
      <c r="B98" s="311" t="s">
        <v>510</v>
      </c>
      <c r="C98" s="278" t="s">
        <v>20</v>
      </c>
      <c r="D98" s="185">
        <v>1</v>
      </c>
      <c r="E98" s="185">
        <v>1</v>
      </c>
      <c r="F98" s="186">
        <v>13.061224489795917</v>
      </c>
      <c r="G98" s="187">
        <f t="shared" si="6"/>
        <v>13.061224489795917</v>
      </c>
      <c r="H98" s="188">
        <f t="shared" si="5"/>
        <v>3.2653061224489792</v>
      </c>
      <c r="I98" s="187">
        <f t="shared" si="7"/>
        <v>3.2653061224489792</v>
      </c>
      <c r="J98" s="189">
        <f t="shared" si="8"/>
        <v>16.326530612244895</v>
      </c>
      <c r="K98" s="279">
        <f t="shared" si="9"/>
        <v>16.326530612244895</v>
      </c>
      <c r="L98" s="9"/>
      <c r="M98" s="255"/>
      <c r="N98" s="255"/>
      <c r="O98" s="9"/>
      <c r="P98" s="289"/>
      <c r="Q98" s="291"/>
    </row>
    <row r="99" spans="1:17" ht="12.75">
      <c r="A99" s="182">
        <v>14</v>
      </c>
      <c r="B99" s="311" t="s">
        <v>511</v>
      </c>
      <c r="C99" s="278" t="s">
        <v>20</v>
      </c>
      <c r="D99" s="185">
        <v>1</v>
      </c>
      <c r="E99" s="185">
        <v>2</v>
      </c>
      <c r="F99" s="186">
        <v>12.244897959183673</v>
      </c>
      <c r="G99" s="187">
        <f t="shared" si="6"/>
        <v>24.489795918367346</v>
      </c>
      <c r="H99" s="188">
        <f t="shared" si="5"/>
        <v>3.0612244897959182</v>
      </c>
      <c r="I99" s="187">
        <f t="shared" si="7"/>
        <v>6.1224489795918364</v>
      </c>
      <c r="J99" s="189">
        <f t="shared" si="8"/>
        <v>30.612244897959183</v>
      </c>
      <c r="K99" s="279">
        <f t="shared" si="9"/>
        <v>15.306122448979592</v>
      </c>
      <c r="L99" s="9"/>
      <c r="M99" s="255"/>
      <c r="N99" s="255"/>
      <c r="O99" s="9"/>
      <c r="P99" s="289"/>
      <c r="Q99" s="291"/>
    </row>
    <row r="100" spans="1:17" ht="12.75">
      <c r="A100" s="182">
        <v>15</v>
      </c>
      <c r="B100" s="311" t="s">
        <v>512</v>
      </c>
      <c r="C100" s="278" t="s">
        <v>20</v>
      </c>
      <c r="D100" s="185">
        <v>1</v>
      </c>
      <c r="E100" s="185">
        <v>3</v>
      </c>
      <c r="F100" s="186">
        <v>11.428571428571427</v>
      </c>
      <c r="G100" s="187">
        <f t="shared" si="6"/>
        <v>34.285714285714278</v>
      </c>
      <c r="H100" s="188">
        <f t="shared" si="5"/>
        <v>2.8571428571428568</v>
      </c>
      <c r="I100" s="187">
        <f t="shared" si="7"/>
        <v>8.5714285714285694</v>
      </c>
      <c r="J100" s="189">
        <f t="shared" si="8"/>
        <v>42.857142857142847</v>
      </c>
      <c r="K100" s="279">
        <f t="shared" si="9"/>
        <v>14.285714285714283</v>
      </c>
      <c r="L100" s="9"/>
      <c r="M100" s="255"/>
      <c r="N100" s="255"/>
      <c r="O100" s="9"/>
      <c r="P100" s="289"/>
      <c r="Q100" s="291"/>
    </row>
    <row r="101" spans="1:17" ht="12.75">
      <c r="A101" s="182">
        <v>16</v>
      </c>
      <c r="B101" s="311" t="s">
        <v>513</v>
      </c>
      <c r="C101" s="278" t="s">
        <v>20</v>
      </c>
      <c r="D101" s="185">
        <v>1</v>
      </c>
      <c r="E101" s="185">
        <v>2</v>
      </c>
      <c r="F101" s="186">
        <v>8.9795918367346932</v>
      </c>
      <c r="G101" s="187">
        <f t="shared" si="6"/>
        <v>17.959183673469386</v>
      </c>
      <c r="H101" s="188">
        <f t="shared" si="5"/>
        <v>2.2448979591836733</v>
      </c>
      <c r="I101" s="187">
        <f t="shared" si="7"/>
        <v>4.4897959183673466</v>
      </c>
      <c r="J101" s="189">
        <f t="shared" si="8"/>
        <v>22.448979591836732</v>
      </c>
      <c r="K101" s="279">
        <f t="shared" si="9"/>
        <v>11.224489795918366</v>
      </c>
      <c r="L101" s="9"/>
      <c r="M101" s="255"/>
      <c r="N101" s="255"/>
      <c r="O101" s="9"/>
      <c r="P101" s="289"/>
      <c r="Q101" s="291"/>
    </row>
    <row r="102" spans="1:17" ht="12.75">
      <c r="A102" s="182">
        <v>17</v>
      </c>
      <c r="B102" s="311" t="s">
        <v>514</v>
      </c>
      <c r="C102" s="278" t="s">
        <v>20</v>
      </c>
      <c r="D102" s="185">
        <v>1</v>
      </c>
      <c r="E102" s="185">
        <v>2</v>
      </c>
      <c r="F102" s="186">
        <v>8.5714285714285712</v>
      </c>
      <c r="G102" s="187">
        <f t="shared" si="6"/>
        <v>17.142857142857142</v>
      </c>
      <c r="H102" s="188">
        <f t="shared" si="5"/>
        <v>2.1428571428571428</v>
      </c>
      <c r="I102" s="187">
        <f t="shared" si="7"/>
        <v>4.2857142857142856</v>
      </c>
      <c r="J102" s="189">
        <f t="shared" si="8"/>
        <v>21.428571428571427</v>
      </c>
      <c r="K102" s="279">
        <f t="shared" si="9"/>
        <v>10.714285714285714</v>
      </c>
      <c r="L102" s="9"/>
      <c r="M102" s="255"/>
      <c r="N102" s="255"/>
      <c r="O102" s="9"/>
      <c r="P102" s="289"/>
      <c r="Q102" s="291"/>
    </row>
    <row r="103" spans="1:17" ht="12.75">
      <c r="A103" s="182">
        <v>18</v>
      </c>
      <c r="B103" s="311" t="s">
        <v>515</v>
      </c>
      <c r="C103" s="278" t="s">
        <v>20</v>
      </c>
      <c r="D103" s="185">
        <v>1</v>
      </c>
      <c r="E103" s="185">
        <v>1</v>
      </c>
      <c r="F103" s="186">
        <v>7.3469387755102034</v>
      </c>
      <c r="G103" s="187">
        <f t="shared" si="6"/>
        <v>7.3469387755102034</v>
      </c>
      <c r="H103" s="188">
        <f t="shared" si="5"/>
        <v>1.8367346938775508</v>
      </c>
      <c r="I103" s="187">
        <f t="shared" si="7"/>
        <v>1.8367346938775508</v>
      </c>
      <c r="J103" s="189">
        <f t="shared" si="8"/>
        <v>9.1836734693877542</v>
      </c>
      <c r="K103" s="279">
        <f t="shared" si="9"/>
        <v>9.1836734693877542</v>
      </c>
      <c r="L103" s="9"/>
      <c r="M103" s="255"/>
      <c r="N103" s="255"/>
      <c r="O103" s="9"/>
      <c r="P103" s="289"/>
      <c r="Q103" s="291"/>
    </row>
    <row r="104" spans="1:17" ht="12.75">
      <c r="A104" s="182">
        <v>19</v>
      </c>
      <c r="B104" s="311" t="s">
        <v>516</v>
      </c>
      <c r="C104" s="278" t="s">
        <v>20</v>
      </c>
      <c r="D104" s="185">
        <v>1</v>
      </c>
      <c r="E104" s="185">
        <v>1</v>
      </c>
      <c r="F104" s="186">
        <v>6.5306122448979584</v>
      </c>
      <c r="G104" s="187">
        <f t="shared" si="6"/>
        <v>6.5306122448979584</v>
      </c>
      <c r="H104" s="188">
        <f t="shared" si="5"/>
        <v>1.6326530612244896</v>
      </c>
      <c r="I104" s="187">
        <f t="shared" si="7"/>
        <v>1.6326530612244896</v>
      </c>
      <c r="J104" s="189">
        <f t="shared" si="8"/>
        <v>8.1632653061224474</v>
      </c>
      <c r="K104" s="279">
        <f t="shared" si="9"/>
        <v>8.1632653061224474</v>
      </c>
      <c r="L104" s="9"/>
      <c r="M104" s="255"/>
      <c r="N104" s="255"/>
      <c r="O104" s="9"/>
      <c r="P104" s="289"/>
      <c r="Q104" s="291"/>
    </row>
    <row r="105" spans="1:17" ht="12.75">
      <c r="A105" s="182">
        <v>20</v>
      </c>
      <c r="B105" s="311" t="s">
        <v>517</v>
      </c>
      <c r="C105" s="278" t="s">
        <v>20</v>
      </c>
      <c r="D105" s="185">
        <v>1</v>
      </c>
      <c r="E105" s="185">
        <v>1</v>
      </c>
      <c r="F105" s="186">
        <v>6.1224489795918364</v>
      </c>
      <c r="G105" s="187">
        <f t="shared" si="6"/>
        <v>6.1224489795918364</v>
      </c>
      <c r="H105" s="188">
        <f t="shared" si="5"/>
        <v>1.5306122448979591</v>
      </c>
      <c r="I105" s="187">
        <f t="shared" si="7"/>
        <v>1.5306122448979591</v>
      </c>
      <c r="J105" s="189">
        <f t="shared" si="8"/>
        <v>7.6530612244897958</v>
      </c>
      <c r="K105" s="279">
        <f t="shared" si="9"/>
        <v>7.6530612244897958</v>
      </c>
      <c r="L105" s="9"/>
      <c r="M105" s="255"/>
      <c r="N105" s="255"/>
      <c r="O105" s="9"/>
      <c r="P105" s="289"/>
      <c r="Q105" s="291"/>
    </row>
    <row r="106" spans="1:17" ht="12.75">
      <c r="A106" s="182">
        <v>21</v>
      </c>
      <c r="B106" s="311" t="s">
        <v>518</v>
      </c>
      <c r="C106" s="278" t="s">
        <v>20</v>
      </c>
      <c r="D106" s="185">
        <v>1</v>
      </c>
      <c r="E106" s="185">
        <v>1</v>
      </c>
      <c r="F106" s="186">
        <v>6.1224489795918364</v>
      </c>
      <c r="G106" s="187">
        <f t="shared" si="6"/>
        <v>6.1224489795918364</v>
      </c>
      <c r="H106" s="188">
        <f t="shared" si="5"/>
        <v>1.5306122448979591</v>
      </c>
      <c r="I106" s="187">
        <f t="shared" si="7"/>
        <v>1.5306122448979591</v>
      </c>
      <c r="J106" s="189">
        <f t="shared" si="8"/>
        <v>7.6530612244897958</v>
      </c>
      <c r="K106" s="279">
        <f t="shared" si="9"/>
        <v>7.6530612244897958</v>
      </c>
      <c r="L106" s="9"/>
      <c r="M106" s="255"/>
      <c r="N106" s="255"/>
      <c r="O106" s="9"/>
      <c r="P106" s="289"/>
      <c r="Q106" s="291"/>
    </row>
    <row r="107" spans="1:17" ht="12.75">
      <c r="A107" s="182">
        <v>22</v>
      </c>
      <c r="B107" s="311" t="s">
        <v>425</v>
      </c>
      <c r="C107" s="278" t="s">
        <v>20</v>
      </c>
      <c r="D107" s="185">
        <v>1</v>
      </c>
      <c r="E107" s="185">
        <v>3</v>
      </c>
      <c r="F107" s="186">
        <v>24.897959183673468</v>
      </c>
      <c r="G107" s="187">
        <f t="shared" si="6"/>
        <v>74.693877551020407</v>
      </c>
      <c r="H107" s="188">
        <f t="shared" si="5"/>
        <v>6.2244897959183669</v>
      </c>
      <c r="I107" s="187">
        <f t="shared" si="7"/>
        <v>18.673469387755102</v>
      </c>
      <c r="J107" s="189">
        <f t="shared" si="8"/>
        <v>93.367346938775512</v>
      </c>
      <c r="K107" s="279">
        <f t="shared" si="9"/>
        <v>31.122448979591837</v>
      </c>
      <c r="L107" s="9"/>
      <c r="M107" s="255"/>
      <c r="N107" s="255"/>
      <c r="O107" s="9"/>
      <c r="P107" s="289"/>
      <c r="Q107" s="291"/>
    </row>
    <row r="108" spans="1:17" ht="12.75">
      <c r="A108" s="182">
        <v>23</v>
      </c>
      <c r="B108" s="311" t="s">
        <v>519</v>
      </c>
      <c r="C108" s="278" t="s">
        <v>20</v>
      </c>
      <c r="D108" s="185">
        <v>1</v>
      </c>
      <c r="E108" s="185">
        <v>3</v>
      </c>
      <c r="F108" s="186">
        <v>17.142857142857142</v>
      </c>
      <c r="G108" s="187">
        <f t="shared" si="6"/>
        <v>51.428571428571431</v>
      </c>
      <c r="H108" s="188">
        <f t="shared" si="5"/>
        <v>4.2857142857142856</v>
      </c>
      <c r="I108" s="187">
        <f t="shared" si="7"/>
        <v>12.857142857142858</v>
      </c>
      <c r="J108" s="189">
        <f t="shared" si="8"/>
        <v>64.285714285714292</v>
      </c>
      <c r="K108" s="279">
        <f t="shared" si="9"/>
        <v>21.428571428571431</v>
      </c>
      <c r="L108" s="9"/>
      <c r="M108" s="255"/>
      <c r="N108" s="255"/>
      <c r="O108" s="9"/>
      <c r="P108" s="289"/>
      <c r="Q108" s="291"/>
    </row>
    <row r="109" spans="1:17" ht="12.75">
      <c r="A109" s="182">
        <v>24</v>
      </c>
      <c r="B109" s="311" t="s">
        <v>520</v>
      </c>
      <c r="C109" s="278" t="s">
        <v>20</v>
      </c>
      <c r="D109" s="185">
        <v>1</v>
      </c>
      <c r="E109" s="185">
        <v>3</v>
      </c>
      <c r="F109" s="186">
        <v>11.428571428571427</v>
      </c>
      <c r="G109" s="187">
        <f t="shared" si="6"/>
        <v>34.285714285714278</v>
      </c>
      <c r="H109" s="188">
        <f t="shared" si="5"/>
        <v>2.8571428571428568</v>
      </c>
      <c r="I109" s="187">
        <f t="shared" si="7"/>
        <v>8.5714285714285694</v>
      </c>
      <c r="J109" s="189">
        <f t="shared" si="8"/>
        <v>42.857142857142847</v>
      </c>
      <c r="K109" s="279">
        <f t="shared" si="9"/>
        <v>14.285714285714283</v>
      </c>
      <c r="L109" s="9"/>
      <c r="M109" s="255"/>
      <c r="N109" s="255"/>
      <c r="O109" s="9"/>
      <c r="P109" s="289"/>
      <c r="Q109" s="291"/>
    </row>
    <row r="110" spans="1:17" ht="12.75">
      <c r="A110" s="182">
        <v>25</v>
      </c>
      <c r="B110" s="311" t="s">
        <v>521</v>
      </c>
      <c r="C110" s="278" t="s">
        <v>20</v>
      </c>
      <c r="D110" s="185">
        <v>1</v>
      </c>
      <c r="E110" s="185">
        <v>3</v>
      </c>
      <c r="F110" s="186">
        <v>7.7551020408163263</v>
      </c>
      <c r="G110" s="187">
        <f t="shared" si="6"/>
        <v>23.26530612244898</v>
      </c>
      <c r="H110" s="188">
        <f t="shared" si="5"/>
        <v>1.9387755102040816</v>
      </c>
      <c r="I110" s="187">
        <f t="shared" si="7"/>
        <v>5.8163265306122449</v>
      </c>
      <c r="J110" s="189">
        <f t="shared" si="8"/>
        <v>29.081632653061224</v>
      </c>
      <c r="K110" s="279">
        <f t="shared" si="9"/>
        <v>9.6938775510204085</v>
      </c>
      <c r="L110" s="9"/>
      <c r="M110" s="255"/>
      <c r="N110" s="255"/>
      <c r="O110" s="9"/>
      <c r="P110" s="289"/>
      <c r="Q110" s="291"/>
    </row>
    <row r="111" spans="1:17" ht="12.75">
      <c r="A111" s="182">
        <v>26</v>
      </c>
      <c r="B111" s="311" t="s">
        <v>522</v>
      </c>
      <c r="C111" s="278" t="s">
        <v>20</v>
      </c>
      <c r="D111" s="185">
        <v>1</v>
      </c>
      <c r="E111" s="185">
        <v>3</v>
      </c>
      <c r="F111" s="186">
        <v>7.3469387755102034</v>
      </c>
      <c r="G111" s="187">
        <f t="shared" si="6"/>
        <v>22.04081632653061</v>
      </c>
      <c r="H111" s="188">
        <f t="shared" si="5"/>
        <v>1.8367346938775508</v>
      </c>
      <c r="I111" s="187">
        <f t="shared" si="7"/>
        <v>5.5102040816326525</v>
      </c>
      <c r="J111" s="189">
        <f t="shared" si="8"/>
        <v>27.551020408163261</v>
      </c>
      <c r="K111" s="279">
        <f t="shared" si="9"/>
        <v>9.1836734693877542</v>
      </c>
      <c r="L111" s="9"/>
      <c r="M111" s="255"/>
      <c r="N111" s="255"/>
      <c r="O111" s="9"/>
      <c r="P111" s="289"/>
      <c r="Q111" s="291"/>
    </row>
    <row r="112" spans="1:17" ht="12.75">
      <c r="A112" s="182">
        <v>27</v>
      </c>
      <c r="B112" s="311" t="s">
        <v>523</v>
      </c>
      <c r="C112" s="278" t="s">
        <v>20</v>
      </c>
      <c r="D112" s="185">
        <v>1</v>
      </c>
      <c r="E112" s="185">
        <v>3</v>
      </c>
      <c r="F112" s="186">
        <v>6.5306122448979584</v>
      </c>
      <c r="G112" s="187">
        <f t="shared" si="6"/>
        <v>19.591836734693874</v>
      </c>
      <c r="H112" s="188">
        <f t="shared" si="5"/>
        <v>1.6326530612244896</v>
      </c>
      <c r="I112" s="187">
        <f t="shared" si="7"/>
        <v>4.8979591836734686</v>
      </c>
      <c r="J112" s="189">
        <f t="shared" si="8"/>
        <v>24.489795918367342</v>
      </c>
      <c r="K112" s="279">
        <f t="shared" si="9"/>
        <v>8.1632653061224474</v>
      </c>
      <c r="L112" s="9"/>
      <c r="M112" s="255"/>
      <c r="N112" s="255"/>
      <c r="O112" s="9"/>
      <c r="P112" s="289"/>
      <c r="Q112" s="291"/>
    </row>
    <row r="113" spans="1:17">
      <c r="A113" s="182">
        <v>28</v>
      </c>
      <c r="B113" s="311" t="s">
        <v>524</v>
      </c>
      <c r="C113" s="278" t="s">
        <v>20</v>
      </c>
      <c r="D113" s="185">
        <v>1</v>
      </c>
      <c r="E113" s="185">
        <v>3</v>
      </c>
      <c r="F113" s="186">
        <v>4.4897959183673466</v>
      </c>
      <c r="G113" s="187">
        <f t="shared" si="6"/>
        <v>13.469387755102041</v>
      </c>
      <c r="H113" s="188">
        <f t="shared" si="5"/>
        <v>1.1224489795918366</v>
      </c>
      <c r="I113" s="187">
        <f t="shared" si="7"/>
        <v>3.3673469387755102</v>
      </c>
      <c r="J113" s="189">
        <f t="shared" si="8"/>
        <v>16.836734693877553</v>
      </c>
      <c r="K113" s="279">
        <f t="shared" si="9"/>
        <v>5.6122448979591839</v>
      </c>
      <c r="M113" s="255"/>
      <c r="N113" s="255"/>
      <c r="P113" s="289"/>
      <c r="Q113" s="291"/>
    </row>
    <row r="114" spans="1:17">
      <c r="A114" s="182">
        <v>29</v>
      </c>
      <c r="B114" s="311" t="s">
        <v>525</v>
      </c>
      <c r="C114" s="278" t="s">
        <v>20</v>
      </c>
      <c r="D114" s="185">
        <v>1</v>
      </c>
      <c r="E114" s="185">
        <v>3</v>
      </c>
      <c r="F114" s="186">
        <v>6.5306122448979584</v>
      </c>
      <c r="G114" s="187">
        <f t="shared" si="6"/>
        <v>19.591836734693874</v>
      </c>
      <c r="H114" s="188">
        <f t="shared" si="5"/>
        <v>1.6326530612244896</v>
      </c>
      <c r="I114" s="187">
        <f t="shared" si="7"/>
        <v>4.8979591836734686</v>
      </c>
      <c r="J114" s="189">
        <f t="shared" si="8"/>
        <v>24.489795918367342</v>
      </c>
      <c r="K114" s="279">
        <f t="shared" si="9"/>
        <v>8.1632653061224474</v>
      </c>
      <c r="M114" s="255"/>
      <c r="N114" s="255"/>
      <c r="P114" s="289"/>
      <c r="Q114" s="291"/>
    </row>
    <row r="115" spans="1:17">
      <c r="A115" s="182">
        <v>30</v>
      </c>
      <c r="B115" s="311" t="s">
        <v>526</v>
      </c>
      <c r="C115" s="278" t="s">
        <v>20</v>
      </c>
      <c r="D115" s="191">
        <v>1</v>
      </c>
      <c r="E115" s="191">
        <v>14</v>
      </c>
      <c r="F115" s="186">
        <v>25.30612244897959</v>
      </c>
      <c r="G115" s="187">
        <f t="shared" si="6"/>
        <v>354.28571428571428</v>
      </c>
      <c r="H115" s="188">
        <f t="shared" si="5"/>
        <v>6.3265306122448974</v>
      </c>
      <c r="I115" s="187">
        <f t="shared" si="7"/>
        <v>88.571428571428569</v>
      </c>
      <c r="J115" s="189">
        <f t="shared" si="8"/>
        <v>442.85714285714283</v>
      </c>
      <c r="K115" s="279">
        <f t="shared" si="9"/>
        <v>31.632653061224488</v>
      </c>
      <c r="M115" s="255"/>
      <c r="N115" s="255"/>
      <c r="P115" s="289"/>
      <c r="Q115" s="291"/>
    </row>
    <row r="116" spans="1:17">
      <c r="A116" s="182">
        <v>31</v>
      </c>
      <c r="B116" s="311" t="s">
        <v>527</v>
      </c>
      <c r="C116" s="278" t="s">
        <v>20</v>
      </c>
      <c r="D116" s="191">
        <v>1</v>
      </c>
      <c r="E116" s="191">
        <v>14</v>
      </c>
      <c r="F116" s="186">
        <v>15.510204081632653</v>
      </c>
      <c r="G116" s="187">
        <f t="shared" si="6"/>
        <v>217.14285714285714</v>
      </c>
      <c r="H116" s="188">
        <f t="shared" si="5"/>
        <v>3.8775510204081631</v>
      </c>
      <c r="I116" s="187">
        <f t="shared" si="7"/>
        <v>54.285714285714285</v>
      </c>
      <c r="J116" s="189">
        <f t="shared" si="8"/>
        <v>271.42857142857144</v>
      </c>
      <c r="K116" s="279">
        <f t="shared" si="9"/>
        <v>19.387755102040817</v>
      </c>
      <c r="M116" s="255"/>
      <c r="N116" s="255"/>
      <c r="P116" s="289"/>
      <c r="Q116" s="291"/>
    </row>
    <row r="117" spans="1:17">
      <c r="A117" s="182">
        <v>32</v>
      </c>
      <c r="B117" s="311" t="s">
        <v>528</v>
      </c>
      <c r="C117" s="278" t="s">
        <v>20</v>
      </c>
      <c r="D117" s="191">
        <v>1</v>
      </c>
      <c r="E117" s="191">
        <v>14</v>
      </c>
      <c r="F117" s="186">
        <v>8.9795918367346932</v>
      </c>
      <c r="G117" s="187">
        <f t="shared" si="6"/>
        <v>125.71428571428571</v>
      </c>
      <c r="H117" s="188">
        <f t="shared" si="5"/>
        <v>2.2448979591836733</v>
      </c>
      <c r="I117" s="187">
        <f t="shared" si="7"/>
        <v>31.428571428571427</v>
      </c>
      <c r="J117" s="189">
        <f t="shared" si="8"/>
        <v>157.14285714285714</v>
      </c>
      <c r="K117" s="279">
        <f t="shared" si="9"/>
        <v>11.224489795918368</v>
      </c>
      <c r="M117" s="255"/>
      <c r="N117" s="255"/>
      <c r="P117" s="289"/>
      <c r="Q117" s="291"/>
    </row>
    <row r="118" spans="1:17">
      <c r="A118" s="182">
        <v>33</v>
      </c>
      <c r="B118" s="311" t="s">
        <v>529</v>
      </c>
      <c r="C118" s="278" t="s">
        <v>20</v>
      </c>
      <c r="D118" s="191">
        <v>1</v>
      </c>
      <c r="E118" s="191">
        <v>14</v>
      </c>
      <c r="F118" s="186">
        <v>7.3469387755102034</v>
      </c>
      <c r="G118" s="187">
        <f t="shared" si="6"/>
        <v>102.85714285714285</v>
      </c>
      <c r="H118" s="188">
        <f t="shared" si="5"/>
        <v>1.8367346938775508</v>
      </c>
      <c r="I118" s="187">
        <f t="shared" si="7"/>
        <v>25.714285714285712</v>
      </c>
      <c r="J118" s="189">
        <f t="shared" si="8"/>
        <v>128.57142857142856</v>
      </c>
      <c r="K118" s="279">
        <f t="shared" si="9"/>
        <v>9.1836734693877542</v>
      </c>
      <c r="M118" s="255"/>
      <c r="N118" s="255"/>
      <c r="P118" s="289"/>
      <c r="Q118" s="291"/>
    </row>
    <row r="119" spans="1:17">
      <c r="A119" s="182">
        <v>34</v>
      </c>
      <c r="B119" s="311" t="s">
        <v>530</v>
      </c>
      <c r="C119" s="278" t="s">
        <v>20</v>
      </c>
      <c r="D119" s="191">
        <v>1</v>
      </c>
      <c r="E119" s="191">
        <v>14</v>
      </c>
      <c r="F119" s="186">
        <v>5.7142857142857135</v>
      </c>
      <c r="G119" s="187">
        <f t="shared" si="6"/>
        <v>79.999999999999986</v>
      </c>
      <c r="H119" s="188">
        <f t="shared" si="5"/>
        <v>1.4285714285714284</v>
      </c>
      <c r="I119" s="187">
        <f t="shared" si="7"/>
        <v>19.999999999999996</v>
      </c>
      <c r="J119" s="189">
        <f t="shared" si="8"/>
        <v>99.999999999999986</v>
      </c>
      <c r="K119" s="279">
        <f t="shared" si="9"/>
        <v>7.1428571428571415</v>
      </c>
      <c r="M119" s="255"/>
      <c r="N119" s="255"/>
      <c r="P119" s="289"/>
      <c r="Q119" s="291"/>
    </row>
    <row r="120" spans="1:17">
      <c r="A120" s="182">
        <v>35</v>
      </c>
      <c r="B120" s="311" t="s">
        <v>531</v>
      </c>
      <c r="C120" s="278" t="s">
        <v>20</v>
      </c>
      <c r="D120" s="191">
        <v>1</v>
      </c>
      <c r="E120" s="191">
        <v>14</v>
      </c>
      <c r="F120" s="186">
        <v>4.4897959183673466</v>
      </c>
      <c r="G120" s="187">
        <f t="shared" si="6"/>
        <v>62.857142857142854</v>
      </c>
      <c r="H120" s="188">
        <f t="shared" si="5"/>
        <v>1.1224489795918366</v>
      </c>
      <c r="I120" s="187">
        <f t="shared" si="7"/>
        <v>15.714285714285714</v>
      </c>
      <c r="J120" s="189">
        <f t="shared" si="8"/>
        <v>78.571428571428569</v>
      </c>
      <c r="K120" s="279">
        <f t="shared" si="9"/>
        <v>5.6122448979591839</v>
      </c>
      <c r="M120" s="255"/>
      <c r="N120" s="255"/>
      <c r="P120" s="289"/>
      <c r="Q120" s="291"/>
    </row>
    <row r="121" spans="1:17">
      <c r="A121" s="182">
        <v>36</v>
      </c>
      <c r="B121" s="311" t="s">
        <v>532</v>
      </c>
      <c r="C121" s="278" t="s">
        <v>20</v>
      </c>
      <c r="D121" s="191">
        <v>1</v>
      </c>
      <c r="E121" s="191">
        <v>14</v>
      </c>
      <c r="F121" s="186">
        <v>10.204081632653061</v>
      </c>
      <c r="G121" s="187">
        <f t="shared" si="6"/>
        <v>142.85714285714286</v>
      </c>
      <c r="H121" s="188">
        <f t="shared" si="5"/>
        <v>2.5510204081632653</v>
      </c>
      <c r="I121" s="187">
        <f t="shared" si="7"/>
        <v>35.714285714285715</v>
      </c>
      <c r="J121" s="189">
        <f t="shared" si="8"/>
        <v>178.57142857142858</v>
      </c>
      <c r="K121" s="279">
        <f t="shared" si="9"/>
        <v>12.755102040816327</v>
      </c>
      <c r="M121" s="255"/>
      <c r="N121" s="255"/>
      <c r="P121" s="289"/>
      <c r="Q121" s="291"/>
    </row>
    <row r="122" spans="1:17">
      <c r="A122" s="182">
        <v>37</v>
      </c>
      <c r="B122" s="311" t="s">
        <v>533</v>
      </c>
      <c r="C122" s="278" t="s">
        <v>20</v>
      </c>
      <c r="D122" s="191">
        <v>1</v>
      </c>
      <c r="E122" s="191">
        <v>14</v>
      </c>
      <c r="F122" s="186">
        <v>10.204081632653061</v>
      </c>
      <c r="G122" s="187">
        <f t="shared" si="6"/>
        <v>142.85714285714286</v>
      </c>
      <c r="H122" s="188">
        <f t="shared" si="5"/>
        <v>2.5510204081632653</v>
      </c>
      <c r="I122" s="187">
        <f t="shared" si="7"/>
        <v>35.714285714285715</v>
      </c>
      <c r="J122" s="189">
        <f t="shared" si="8"/>
        <v>178.57142857142858</v>
      </c>
      <c r="K122" s="279">
        <f t="shared" si="9"/>
        <v>12.755102040816327</v>
      </c>
      <c r="M122" s="255"/>
      <c r="N122" s="255"/>
      <c r="P122" s="289"/>
      <c r="Q122" s="291"/>
    </row>
    <row r="123" spans="1:17">
      <c r="A123" s="182">
        <v>38</v>
      </c>
      <c r="B123" s="311" t="s">
        <v>534</v>
      </c>
      <c r="C123" s="278" t="s">
        <v>20</v>
      </c>
      <c r="D123" s="191">
        <v>1</v>
      </c>
      <c r="E123" s="191">
        <v>14</v>
      </c>
      <c r="F123" s="186">
        <v>10.204081632653061</v>
      </c>
      <c r="G123" s="187">
        <f t="shared" si="6"/>
        <v>142.85714285714286</v>
      </c>
      <c r="H123" s="188">
        <f t="shared" si="5"/>
        <v>2.5510204081632653</v>
      </c>
      <c r="I123" s="187">
        <f t="shared" si="7"/>
        <v>35.714285714285715</v>
      </c>
      <c r="J123" s="189">
        <f t="shared" si="8"/>
        <v>178.57142857142858</v>
      </c>
      <c r="K123" s="279">
        <f t="shared" si="9"/>
        <v>12.755102040816327</v>
      </c>
      <c r="M123" s="255"/>
      <c r="N123" s="255"/>
      <c r="P123" s="289"/>
      <c r="Q123" s="291"/>
    </row>
    <row r="124" spans="1:17">
      <c r="A124" s="182">
        <v>39</v>
      </c>
      <c r="B124" s="311" t="s">
        <v>535</v>
      </c>
      <c r="C124" s="278" t="s">
        <v>20</v>
      </c>
      <c r="D124" s="191">
        <v>1</v>
      </c>
      <c r="E124" s="191">
        <v>14</v>
      </c>
      <c r="F124" s="186">
        <v>10.204081632653061</v>
      </c>
      <c r="G124" s="187">
        <f t="shared" si="6"/>
        <v>142.85714285714286</v>
      </c>
      <c r="H124" s="188">
        <f t="shared" si="5"/>
        <v>2.5510204081632653</v>
      </c>
      <c r="I124" s="187">
        <f t="shared" si="7"/>
        <v>35.714285714285715</v>
      </c>
      <c r="J124" s="189">
        <f t="shared" si="8"/>
        <v>178.57142857142858</v>
      </c>
      <c r="K124" s="279">
        <f t="shared" si="9"/>
        <v>12.755102040816327</v>
      </c>
      <c r="M124" s="255"/>
      <c r="N124" s="255"/>
      <c r="P124" s="289"/>
      <c r="Q124" s="291"/>
    </row>
    <row r="125" spans="1:17">
      <c r="A125" s="182">
        <v>40</v>
      </c>
      <c r="B125" s="311" t="s">
        <v>536</v>
      </c>
      <c r="C125" s="278" t="s">
        <v>20</v>
      </c>
      <c r="D125" s="191">
        <v>1</v>
      </c>
      <c r="E125" s="191">
        <v>14</v>
      </c>
      <c r="F125" s="186">
        <v>10.204081632653061</v>
      </c>
      <c r="G125" s="187">
        <f t="shared" si="6"/>
        <v>142.85714285714286</v>
      </c>
      <c r="H125" s="188">
        <f t="shared" si="5"/>
        <v>2.5510204081632653</v>
      </c>
      <c r="I125" s="187">
        <f t="shared" si="7"/>
        <v>35.714285714285715</v>
      </c>
      <c r="J125" s="189">
        <f t="shared" si="8"/>
        <v>178.57142857142858</v>
      </c>
      <c r="K125" s="279">
        <f t="shared" si="9"/>
        <v>12.755102040816327</v>
      </c>
      <c r="M125" s="255"/>
      <c r="N125" s="255"/>
      <c r="P125" s="289"/>
      <c r="Q125" s="291"/>
    </row>
    <row r="126" spans="1:17">
      <c r="A126" s="182">
        <v>41</v>
      </c>
      <c r="B126" s="311" t="s">
        <v>537</v>
      </c>
      <c r="C126" s="278" t="s">
        <v>20</v>
      </c>
      <c r="D126" s="191">
        <v>1</v>
      </c>
      <c r="E126" s="191">
        <v>1</v>
      </c>
      <c r="F126" s="186">
        <v>10.204081632653061</v>
      </c>
      <c r="G126" s="187">
        <f t="shared" si="6"/>
        <v>10.204081632653061</v>
      </c>
      <c r="H126" s="188">
        <f t="shared" si="5"/>
        <v>2.5510204081632653</v>
      </c>
      <c r="I126" s="187">
        <f t="shared" si="7"/>
        <v>2.5510204081632653</v>
      </c>
      <c r="J126" s="189">
        <f t="shared" si="8"/>
        <v>12.755102040816325</v>
      </c>
      <c r="K126" s="279">
        <f t="shared" si="9"/>
        <v>12.755102040816325</v>
      </c>
      <c r="M126" s="255"/>
      <c r="N126" s="255"/>
      <c r="P126" s="289"/>
      <c r="Q126" s="291"/>
    </row>
    <row r="127" spans="1:17">
      <c r="A127" s="182">
        <v>42</v>
      </c>
      <c r="B127" s="311" t="s">
        <v>538</v>
      </c>
      <c r="C127" s="278" t="s">
        <v>20</v>
      </c>
      <c r="D127" s="191">
        <v>1</v>
      </c>
      <c r="E127" s="191">
        <v>1</v>
      </c>
      <c r="F127" s="186">
        <v>10.204081632653061</v>
      </c>
      <c r="G127" s="187">
        <f t="shared" si="6"/>
        <v>10.204081632653061</v>
      </c>
      <c r="H127" s="188">
        <f t="shared" si="5"/>
        <v>2.5510204081632653</v>
      </c>
      <c r="I127" s="187">
        <f t="shared" si="7"/>
        <v>2.5510204081632653</v>
      </c>
      <c r="J127" s="189">
        <f t="shared" si="8"/>
        <v>12.755102040816325</v>
      </c>
      <c r="K127" s="279">
        <f t="shared" si="9"/>
        <v>12.755102040816325</v>
      </c>
      <c r="M127" s="255"/>
      <c r="N127" s="255"/>
      <c r="P127" s="289"/>
      <c r="Q127" s="291"/>
    </row>
    <row r="128" spans="1:17">
      <c r="A128" s="182">
        <v>43</v>
      </c>
      <c r="B128" s="311" t="s">
        <v>539</v>
      </c>
      <c r="C128" s="278" t="s">
        <v>20</v>
      </c>
      <c r="D128" s="191">
        <v>1</v>
      </c>
      <c r="E128" s="191">
        <v>5</v>
      </c>
      <c r="F128" s="186">
        <v>10.204081632653061</v>
      </c>
      <c r="G128" s="187">
        <f t="shared" si="6"/>
        <v>51.020408163265301</v>
      </c>
      <c r="H128" s="188">
        <f t="shared" si="5"/>
        <v>2.5510204081632653</v>
      </c>
      <c r="I128" s="187">
        <f t="shared" si="7"/>
        <v>12.755102040816325</v>
      </c>
      <c r="J128" s="189">
        <f t="shared" si="8"/>
        <v>63.775510204081627</v>
      </c>
      <c r="K128" s="279">
        <f t="shared" si="9"/>
        <v>12.755102040816325</v>
      </c>
      <c r="M128" s="255"/>
      <c r="N128" s="255"/>
      <c r="P128" s="289"/>
      <c r="Q128" s="291"/>
    </row>
    <row r="129" spans="1:17">
      <c r="A129" s="182">
        <v>44</v>
      </c>
      <c r="B129" s="311" t="s">
        <v>540</v>
      </c>
      <c r="C129" s="278" t="s">
        <v>20</v>
      </c>
      <c r="D129" s="191">
        <v>1</v>
      </c>
      <c r="E129" s="191">
        <v>3</v>
      </c>
      <c r="F129" s="186">
        <v>10.204081632653061</v>
      </c>
      <c r="G129" s="187">
        <f t="shared" si="6"/>
        <v>30.612244897959183</v>
      </c>
      <c r="H129" s="188">
        <f t="shared" si="5"/>
        <v>2.5510204081632653</v>
      </c>
      <c r="I129" s="187">
        <f t="shared" si="7"/>
        <v>7.6530612244897958</v>
      </c>
      <c r="J129" s="189">
        <f t="shared" si="8"/>
        <v>38.265306122448976</v>
      </c>
      <c r="K129" s="279">
        <f t="shared" si="9"/>
        <v>12.755102040816325</v>
      </c>
      <c r="M129" s="255"/>
      <c r="N129" s="255"/>
      <c r="P129" s="289"/>
      <c r="Q129" s="291"/>
    </row>
    <row r="130" spans="1:17">
      <c r="A130" s="182">
        <v>45</v>
      </c>
      <c r="B130" s="311" t="s">
        <v>541</v>
      </c>
      <c r="C130" s="278" t="s">
        <v>20</v>
      </c>
      <c r="D130" s="191">
        <v>1</v>
      </c>
      <c r="E130" s="191">
        <v>2</v>
      </c>
      <c r="F130" s="186">
        <v>9.7959183673469372</v>
      </c>
      <c r="G130" s="187">
        <f t="shared" si="6"/>
        <v>19.591836734693874</v>
      </c>
      <c r="H130" s="188">
        <f t="shared" si="5"/>
        <v>2.4489795918367343</v>
      </c>
      <c r="I130" s="187">
        <f t="shared" si="7"/>
        <v>4.8979591836734686</v>
      </c>
      <c r="J130" s="189">
        <f t="shared" si="8"/>
        <v>24.489795918367342</v>
      </c>
      <c r="K130" s="279">
        <f t="shared" si="9"/>
        <v>12.244897959183671</v>
      </c>
      <c r="M130" s="255"/>
      <c r="N130" s="255"/>
      <c r="P130" s="289"/>
      <c r="Q130" s="291"/>
    </row>
    <row r="131" spans="1:17">
      <c r="A131" s="182">
        <v>46</v>
      </c>
      <c r="B131" s="311" t="s">
        <v>542</v>
      </c>
      <c r="C131" s="278" t="s">
        <v>20</v>
      </c>
      <c r="D131" s="191">
        <v>1</v>
      </c>
      <c r="E131" s="191">
        <v>2</v>
      </c>
      <c r="F131" s="186">
        <v>7.3469387755102034</v>
      </c>
      <c r="G131" s="187">
        <f t="shared" si="6"/>
        <v>14.693877551020407</v>
      </c>
      <c r="H131" s="188">
        <f t="shared" si="5"/>
        <v>1.8367346938775508</v>
      </c>
      <c r="I131" s="187">
        <f t="shared" si="7"/>
        <v>3.6734693877551017</v>
      </c>
      <c r="J131" s="189">
        <f t="shared" si="8"/>
        <v>18.367346938775508</v>
      </c>
      <c r="K131" s="279">
        <f t="shared" si="9"/>
        <v>9.1836734693877542</v>
      </c>
      <c r="M131" s="255"/>
      <c r="N131" s="255"/>
      <c r="P131" s="289"/>
      <c r="Q131" s="291"/>
    </row>
    <row r="132" spans="1:17">
      <c r="A132" s="182">
        <v>47</v>
      </c>
      <c r="B132" s="311" t="s">
        <v>543</v>
      </c>
      <c r="C132" s="278" t="s">
        <v>20</v>
      </c>
      <c r="D132" s="191">
        <v>1</v>
      </c>
      <c r="E132" s="191">
        <v>2</v>
      </c>
      <c r="F132" s="186">
        <v>4.8979591836734686</v>
      </c>
      <c r="G132" s="187">
        <f t="shared" si="6"/>
        <v>9.7959183673469372</v>
      </c>
      <c r="H132" s="188">
        <f t="shared" si="5"/>
        <v>1.2244897959183672</v>
      </c>
      <c r="I132" s="187">
        <f t="shared" si="7"/>
        <v>2.4489795918367343</v>
      </c>
      <c r="J132" s="189">
        <f t="shared" si="8"/>
        <v>12.244897959183671</v>
      </c>
      <c r="K132" s="279">
        <f t="shared" si="9"/>
        <v>6.1224489795918355</v>
      </c>
      <c r="M132" s="255"/>
      <c r="N132" s="255"/>
      <c r="P132" s="289"/>
      <c r="Q132" s="291"/>
    </row>
    <row r="133" spans="1:17">
      <c r="A133" s="182">
        <v>48</v>
      </c>
      <c r="B133" s="311" t="s">
        <v>544</v>
      </c>
      <c r="C133" s="278" t="s">
        <v>20</v>
      </c>
      <c r="D133" s="191">
        <v>1</v>
      </c>
      <c r="E133" s="191">
        <v>2</v>
      </c>
      <c r="F133" s="186">
        <v>3.2653061224489792</v>
      </c>
      <c r="G133" s="187">
        <f t="shared" si="6"/>
        <v>6.5306122448979584</v>
      </c>
      <c r="H133" s="188">
        <f t="shared" si="5"/>
        <v>0.81632653061224481</v>
      </c>
      <c r="I133" s="187">
        <f t="shared" si="7"/>
        <v>1.6326530612244896</v>
      </c>
      <c r="J133" s="189">
        <f t="shared" si="8"/>
        <v>8.1632653061224474</v>
      </c>
      <c r="K133" s="279">
        <f t="shared" si="9"/>
        <v>4.0816326530612237</v>
      </c>
      <c r="M133" s="255"/>
      <c r="N133" s="255"/>
      <c r="P133" s="289"/>
      <c r="Q133" s="291"/>
    </row>
    <row r="134" spans="1:17">
      <c r="A134" s="182">
        <v>49</v>
      </c>
      <c r="B134" s="311" t="s">
        <v>545</v>
      </c>
      <c r="C134" s="278" t="s">
        <v>20</v>
      </c>
      <c r="D134" s="191">
        <v>1</v>
      </c>
      <c r="E134" s="191">
        <v>2</v>
      </c>
      <c r="F134" s="186">
        <v>2.4489795918367343</v>
      </c>
      <c r="G134" s="187">
        <f t="shared" si="6"/>
        <v>4.8979591836734686</v>
      </c>
      <c r="H134" s="188">
        <f t="shared" si="5"/>
        <v>0.61224489795918358</v>
      </c>
      <c r="I134" s="187">
        <f t="shared" si="7"/>
        <v>1.2244897959183672</v>
      </c>
      <c r="J134" s="189">
        <f t="shared" si="8"/>
        <v>6.1224489795918355</v>
      </c>
      <c r="K134" s="279">
        <f t="shared" si="9"/>
        <v>3.0612244897959178</v>
      </c>
      <c r="M134" s="255"/>
      <c r="N134" s="255"/>
      <c r="P134" s="289"/>
      <c r="Q134" s="291"/>
    </row>
    <row r="135" spans="1:17">
      <c r="A135" s="182">
        <v>50</v>
      </c>
      <c r="B135" s="311" t="s">
        <v>546</v>
      </c>
      <c r="C135" s="278" t="s">
        <v>20</v>
      </c>
      <c r="D135" s="191">
        <v>1</v>
      </c>
      <c r="E135" s="191">
        <v>2</v>
      </c>
      <c r="F135" s="186">
        <v>2.0408163265306123</v>
      </c>
      <c r="G135" s="187">
        <f t="shared" si="6"/>
        <v>4.0816326530612246</v>
      </c>
      <c r="H135" s="188">
        <f t="shared" si="5"/>
        <v>0.51020408163265307</v>
      </c>
      <c r="I135" s="187">
        <f t="shared" si="7"/>
        <v>1.0204081632653061</v>
      </c>
      <c r="J135" s="189">
        <f t="shared" si="8"/>
        <v>5.1020408163265305</v>
      </c>
      <c r="K135" s="279">
        <f t="shared" si="9"/>
        <v>2.5510204081632653</v>
      </c>
      <c r="M135" s="255"/>
      <c r="N135" s="255"/>
      <c r="P135" s="289"/>
      <c r="Q135" s="291"/>
    </row>
    <row r="136" spans="1:17" ht="25.5">
      <c r="A136" s="182">
        <v>51</v>
      </c>
      <c r="B136" s="311" t="s">
        <v>630</v>
      </c>
      <c r="C136" s="278" t="s">
        <v>20</v>
      </c>
      <c r="D136" s="191">
        <v>1</v>
      </c>
      <c r="E136" s="191">
        <v>1</v>
      </c>
      <c r="F136" s="186">
        <v>10.204081632653061</v>
      </c>
      <c r="G136" s="187">
        <f t="shared" si="6"/>
        <v>10.204081632653061</v>
      </c>
      <c r="H136" s="188">
        <f t="shared" si="5"/>
        <v>2.5510204081632653</v>
      </c>
      <c r="I136" s="187">
        <f t="shared" si="7"/>
        <v>2.5510204081632653</v>
      </c>
      <c r="J136" s="189">
        <f t="shared" si="8"/>
        <v>12.755102040816325</v>
      </c>
      <c r="K136" s="279">
        <f t="shared" si="9"/>
        <v>12.755102040816325</v>
      </c>
      <c r="M136" s="255"/>
      <c r="N136" s="255"/>
      <c r="P136" s="289"/>
      <c r="Q136" s="291"/>
    </row>
    <row r="137" spans="1:17">
      <c r="A137" s="182">
        <v>52</v>
      </c>
      <c r="B137" s="311" t="s">
        <v>547</v>
      </c>
      <c r="C137" s="312" t="s">
        <v>439</v>
      </c>
      <c r="D137" s="191">
        <v>1</v>
      </c>
      <c r="E137" s="191">
        <v>2</v>
      </c>
      <c r="F137" s="186">
        <v>142.85714285714283</v>
      </c>
      <c r="G137" s="187">
        <f t="shared" si="6"/>
        <v>285.71428571428567</v>
      </c>
      <c r="H137" s="188">
        <f t="shared" si="5"/>
        <v>35.714285714285708</v>
      </c>
      <c r="I137" s="187">
        <f t="shared" si="7"/>
        <v>71.428571428571416</v>
      </c>
      <c r="J137" s="189">
        <f t="shared" si="8"/>
        <v>357.14285714285711</v>
      </c>
      <c r="K137" s="279">
        <f t="shared" si="9"/>
        <v>178.57142857142856</v>
      </c>
      <c r="M137" s="255"/>
      <c r="N137" s="255"/>
      <c r="P137" s="289"/>
      <c r="Q137" s="291"/>
    </row>
    <row r="138" spans="1:17">
      <c r="A138" s="182">
        <v>53</v>
      </c>
      <c r="B138" s="311" t="s">
        <v>548</v>
      </c>
      <c r="C138" s="312" t="s">
        <v>20</v>
      </c>
      <c r="D138" s="191">
        <v>1</v>
      </c>
      <c r="E138" s="191">
        <v>2</v>
      </c>
      <c r="F138" s="186">
        <v>71.428571428571416</v>
      </c>
      <c r="G138" s="187">
        <f t="shared" si="6"/>
        <v>142.85714285714283</v>
      </c>
      <c r="H138" s="188">
        <f t="shared" si="5"/>
        <v>17.857142857142854</v>
      </c>
      <c r="I138" s="187">
        <f t="shared" si="7"/>
        <v>35.714285714285708</v>
      </c>
      <c r="J138" s="189">
        <f t="shared" si="8"/>
        <v>178.57142857142856</v>
      </c>
      <c r="K138" s="279">
        <f t="shared" si="9"/>
        <v>89.285714285714278</v>
      </c>
      <c r="M138" s="255"/>
      <c r="N138" s="255"/>
      <c r="P138" s="289"/>
      <c r="Q138" s="291"/>
    </row>
    <row r="139" spans="1:17" ht="25.5">
      <c r="A139" s="182">
        <v>54</v>
      </c>
      <c r="B139" s="311" t="s">
        <v>549</v>
      </c>
      <c r="C139" s="312" t="s">
        <v>20</v>
      </c>
      <c r="D139" s="191">
        <v>1</v>
      </c>
      <c r="E139" s="191">
        <v>4</v>
      </c>
      <c r="F139" s="186">
        <v>73.469387755102034</v>
      </c>
      <c r="G139" s="187">
        <f t="shared" si="0"/>
        <v>293.87755102040813</v>
      </c>
      <c r="H139" s="188">
        <f t="shared" si="5"/>
        <v>18.367346938775508</v>
      </c>
      <c r="I139" s="187">
        <f t="shared" si="1"/>
        <v>73.469387755102034</v>
      </c>
      <c r="J139" s="189">
        <f t="shared" si="2"/>
        <v>367.34693877551018</v>
      </c>
      <c r="K139" s="279">
        <f t="shared" si="4"/>
        <v>91.836734693877546</v>
      </c>
      <c r="M139" s="255"/>
      <c r="N139" s="255"/>
      <c r="P139" s="289"/>
      <c r="Q139" s="291"/>
    </row>
    <row r="140" spans="1:17">
      <c r="A140" s="182">
        <v>55</v>
      </c>
      <c r="B140" s="311" t="s">
        <v>550</v>
      </c>
      <c r="C140" s="312" t="s">
        <v>20</v>
      </c>
      <c r="D140" s="191">
        <v>1</v>
      </c>
      <c r="E140" s="191">
        <v>1</v>
      </c>
      <c r="F140" s="186">
        <v>236.734693877551</v>
      </c>
      <c r="G140" s="187">
        <f t="shared" si="0"/>
        <v>236.734693877551</v>
      </c>
      <c r="H140" s="188">
        <f t="shared" si="5"/>
        <v>59.183673469387749</v>
      </c>
      <c r="I140" s="187">
        <f t="shared" si="1"/>
        <v>59.183673469387749</v>
      </c>
      <c r="J140" s="189">
        <f t="shared" si="2"/>
        <v>295.91836734693874</v>
      </c>
      <c r="K140" s="279">
        <f t="shared" si="4"/>
        <v>295.91836734693874</v>
      </c>
      <c r="M140" s="255"/>
      <c r="N140" s="255"/>
      <c r="P140" s="289"/>
      <c r="Q140" s="291"/>
    </row>
    <row r="141" spans="1:17">
      <c r="A141" s="182">
        <v>56</v>
      </c>
      <c r="B141" s="311" t="s">
        <v>458</v>
      </c>
      <c r="C141" s="312" t="s">
        <v>20</v>
      </c>
      <c r="D141" s="191">
        <v>1</v>
      </c>
      <c r="E141" s="191">
        <v>1</v>
      </c>
      <c r="F141" s="186">
        <v>489.79591836734693</v>
      </c>
      <c r="G141" s="187">
        <f t="shared" si="0"/>
        <v>489.79591836734693</v>
      </c>
      <c r="H141" s="188">
        <f t="shared" si="5"/>
        <v>122.44897959183673</v>
      </c>
      <c r="I141" s="187">
        <f t="shared" si="1"/>
        <v>122.44897959183673</v>
      </c>
      <c r="J141" s="189">
        <f t="shared" si="2"/>
        <v>612.24489795918362</v>
      </c>
      <c r="K141" s="279">
        <f t="shared" si="4"/>
        <v>612.24489795918362</v>
      </c>
      <c r="M141" s="255"/>
      <c r="N141" s="255"/>
      <c r="P141" s="289"/>
      <c r="Q141" s="291"/>
    </row>
    <row r="142" spans="1:17">
      <c r="A142" s="182">
        <v>57</v>
      </c>
      <c r="B142" s="311" t="s">
        <v>495</v>
      </c>
      <c r="C142" s="312" t="s">
        <v>439</v>
      </c>
      <c r="D142" s="191">
        <v>1</v>
      </c>
      <c r="E142" s="191">
        <v>1</v>
      </c>
      <c r="F142" s="186">
        <v>834.69387755102002</v>
      </c>
      <c r="G142" s="187">
        <f t="shared" si="0"/>
        <v>834.69387755102002</v>
      </c>
      <c r="H142" s="188">
        <f t="shared" ref="H142:H147" si="10">F142*0.25</f>
        <v>208.67346938775501</v>
      </c>
      <c r="I142" s="187">
        <f t="shared" si="1"/>
        <v>208.67346938775501</v>
      </c>
      <c r="J142" s="189">
        <f t="shared" si="2"/>
        <v>1043.367346938775</v>
      </c>
      <c r="K142" s="279">
        <f t="shared" si="4"/>
        <v>1043.367346938775</v>
      </c>
      <c r="M142" s="255"/>
      <c r="N142" s="255"/>
      <c r="P142" s="289"/>
      <c r="Q142" s="291"/>
    </row>
    <row r="143" spans="1:17">
      <c r="A143" s="182">
        <v>58</v>
      </c>
      <c r="B143" s="311" t="s">
        <v>496</v>
      </c>
      <c r="C143" s="312" t="s">
        <v>304</v>
      </c>
      <c r="D143" s="191">
        <v>1</v>
      </c>
      <c r="E143" s="191">
        <v>50</v>
      </c>
      <c r="F143" s="186">
        <v>7.7551020408163263</v>
      </c>
      <c r="G143" s="187">
        <f t="shared" si="0"/>
        <v>387.75510204081633</v>
      </c>
      <c r="H143" s="188">
        <f t="shared" si="10"/>
        <v>1.9387755102040816</v>
      </c>
      <c r="I143" s="187">
        <f t="shared" si="1"/>
        <v>96.938775510204081</v>
      </c>
      <c r="J143" s="189">
        <f t="shared" si="2"/>
        <v>484.69387755102042</v>
      </c>
      <c r="K143" s="279">
        <f t="shared" si="4"/>
        <v>9.6938775510204085</v>
      </c>
      <c r="M143" s="255"/>
      <c r="N143" s="255"/>
      <c r="P143" s="289"/>
      <c r="Q143" s="291"/>
    </row>
    <row r="144" spans="1:17">
      <c r="A144" s="182">
        <v>59</v>
      </c>
      <c r="B144" s="311" t="s">
        <v>497</v>
      </c>
      <c r="C144" s="312" t="s">
        <v>20</v>
      </c>
      <c r="D144" s="191">
        <v>1</v>
      </c>
      <c r="E144" s="191">
        <v>1</v>
      </c>
      <c r="F144" s="186">
        <v>36.326530612244895</v>
      </c>
      <c r="G144" s="187">
        <f t="shared" si="0"/>
        <v>36.326530612244895</v>
      </c>
      <c r="H144" s="188">
        <f t="shared" si="10"/>
        <v>9.0816326530612237</v>
      </c>
      <c r="I144" s="187">
        <f t="shared" si="1"/>
        <v>9.0816326530612237</v>
      </c>
      <c r="J144" s="189">
        <f t="shared" si="2"/>
        <v>45.408163265306115</v>
      </c>
      <c r="K144" s="279">
        <f t="shared" si="4"/>
        <v>45.408163265306115</v>
      </c>
      <c r="M144" s="255"/>
      <c r="N144" s="255"/>
      <c r="P144" s="289"/>
      <c r="Q144" s="291"/>
    </row>
    <row r="145" spans="1:17">
      <c r="A145" s="182">
        <v>60</v>
      </c>
      <c r="B145" s="311" t="s">
        <v>498</v>
      </c>
      <c r="C145" s="312" t="s">
        <v>20</v>
      </c>
      <c r="D145" s="191">
        <v>1</v>
      </c>
      <c r="E145" s="191">
        <v>1</v>
      </c>
      <c r="F145" s="186">
        <v>67.346938775510196</v>
      </c>
      <c r="G145" s="187">
        <f t="shared" si="0"/>
        <v>67.346938775510196</v>
      </c>
      <c r="H145" s="188">
        <f t="shared" si="10"/>
        <v>16.836734693877549</v>
      </c>
      <c r="I145" s="187">
        <f t="shared" si="1"/>
        <v>16.836734693877549</v>
      </c>
      <c r="J145" s="189">
        <f t="shared" si="2"/>
        <v>84.183673469387742</v>
      </c>
      <c r="K145" s="279">
        <f t="shared" si="4"/>
        <v>84.183673469387742</v>
      </c>
      <c r="M145" s="255"/>
      <c r="N145" s="255"/>
      <c r="P145" s="289"/>
      <c r="Q145" s="291"/>
    </row>
    <row r="146" spans="1:17">
      <c r="A146" s="182">
        <v>61</v>
      </c>
      <c r="B146" s="311" t="s">
        <v>499</v>
      </c>
      <c r="C146" s="312" t="s">
        <v>20</v>
      </c>
      <c r="D146" s="191">
        <v>1</v>
      </c>
      <c r="E146" s="191">
        <v>2</v>
      </c>
      <c r="F146" s="186">
        <v>13.061224489795917</v>
      </c>
      <c r="G146" s="187">
        <f t="shared" si="0"/>
        <v>26.122448979591834</v>
      </c>
      <c r="H146" s="188">
        <f t="shared" si="10"/>
        <v>3.2653061224489792</v>
      </c>
      <c r="I146" s="187">
        <f t="shared" si="1"/>
        <v>6.5306122448979584</v>
      </c>
      <c r="J146" s="189">
        <f t="shared" si="2"/>
        <v>32.65306122448979</v>
      </c>
      <c r="K146" s="279">
        <f t="shared" si="4"/>
        <v>16.326530612244895</v>
      </c>
      <c r="M146" s="255"/>
      <c r="N146" s="255"/>
      <c r="P146" s="289"/>
      <c r="Q146" s="291"/>
    </row>
    <row r="147" spans="1:17">
      <c r="A147" s="182">
        <v>62</v>
      </c>
      <c r="B147" s="311" t="s">
        <v>551</v>
      </c>
      <c r="C147" s="312" t="s">
        <v>22</v>
      </c>
      <c r="D147" s="191">
        <v>1</v>
      </c>
      <c r="E147" s="191">
        <v>1</v>
      </c>
      <c r="F147" s="186">
        <v>20.408163265306122</v>
      </c>
      <c r="G147" s="187">
        <f t="shared" si="0"/>
        <v>20.408163265306122</v>
      </c>
      <c r="H147" s="188">
        <f t="shared" si="10"/>
        <v>5.1020408163265305</v>
      </c>
      <c r="I147" s="187">
        <f t="shared" si="1"/>
        <v>5.1020408163265305</v>
      </c>
      <c r="J147" s="189">
        <f t="shared" si="2"/>
        <v>25.510204081632651</v>
      </c>
      <c r="K147" s="279">
        <f t="shared" si="4"/>
        <v>25.510204081632651</v>
      </c>
      <c r="M147" s="255"/>
      <c r="N147" s="255"/>
      <c r="P147" s="289"/>
      <c r="Q147" s="291"/>
    </row>
    <row r="148" spans="1:17" ht="16.5" thickBot="1">
      <c r="F148" s="194"/>
      <c r="G148" s="265">
        <f>SUM(G13:G147)</f>
        <v>73321.897959183611</v>
      </c>
      <c r="H148" s="196"/>
      <c r="I148" s="265">
        <f>SUM(I13:I147)</f>
        <v>18330.474489795903</v>
      </c>
      <c r="J148" s="266"/>
      <c r="M148" s="268"/>
      <c r="N148" s="268"/>
      <c r="P148" s="268"/>
      <c r="Q148" s="268"/>
    </row>
    <row r="149" spans="1:17" ht="16.5" thickBot="1">
      <c r="F149" s="200"/>
      <c r="G149" s="201" t="s">
        <v>186</v>
      </c>
      <c r="H149" s="269">
        <v>0.02</v>
      </c>
      <c r="I149" s="203"/>
      <c r="J149" s="204">
        <f>H149*G148</f>
        <v>1466.4379591836723</v>
      </c>
      <c r="M149" s="268"/>
      <c r="N149" s="268"/>
      <c r="P149" s="268"/>
      <c r="Q149" s="268"/>
    </row>
    <row r="150" spans="1:17" ht="16.5" thickBot="1">
      <c r="F150" s="194"/>
      <c r="G150" s="205"/>
      <c r="H150" s="196"/>
      <c r="I150" s="205"/>
      <c r="J150" s="207"/>
      <c r="M150" s="268"/>
      <c r="N150" s="268"/>
      <c r="P150" s="268"/>
      <c r="Q150" s="268"/>
    </row>
    <row r="151" spans="1:17" ht="16.5" thickBot="1">
      <c r="F151" s="200"/>
      <c r="G151" s="203" t="s">
        <v>187</v>
      </c>
      <c r="H151" s="271"/>
      <c r="I151" s="203"/>
      <c r="J151" s="204">
        <f>SUM(J13:J149)</f>
        <v>93118.810408163452</v>
      </c>
      <c r="M151" s="268"/>
      <c r="N151" s="268"/>
      <c r="P151" s="268"/>
      <c r="Q151" s="268"/>
    </row>
    <row r="152" spans="1:17" ht="16.5" thickBot="1">
      <c r="F152" s="208"/>
      <c r="G152" s="209"/>
      <c r="H152" s="272"/>
      <c r="I152" s="209"/>
      <c r="J152" s="211"/>
      <c r="M152" s="268"/>
      <c r="N152" s="268"/>
      <c r="P152" s="268"/>
      <c r="Q152" s="268"/>
    </row>
    <row r="153" spans="1:17">
      <c r="F153" s="212"/>
      <c r="G153" s="213" t="s">
        <v>188</v>
      </c>
      <c r="H153" s="273">
        <v>0.08</v>
      </c>
      <c r="I153" s="215"/>
      <c r="J153" s="216">
        <f>J151*H153</f>
        <v>7449.5048326530759</v>
      </c>
      <c r="M153" s="268"/>
      <c r="N153" s="268"/>
      <c r="P153" s="268"/>
      <c r="Q153" s="268"/>
    </row>
    <row r="154" spans="1:17" ht="16.5" thickBot="1">
      <c r="F154" s="217"/>
      <c r="G154" s="218" t="s">
        <v>189</v>
      </c>
      <c r="H154" s="274"/>
      <c r="I154" s="220"/>
      <c r="J154" s="221">
        <f>J151+J153</f>
        <v>100568.31524081653</v>
      </c>
      <c r="M154" s="268"/>
      <c r="N154" s="268"/>
      <c r="P154" s="268"/>
      <c r="Q154" s="268"/>
    </row>
    <row r="155" spans="1:17" ht="16.5" thickBot="1">
      <c r="F155" s="222"/>
      <c r="G155" s="223"/>
      <c r="H155" s="275"/>
      <c r="I155" s="225"/>
      <c r="J155" s="226"/>
      <c r="M155" s="268"/>
      <c r="N155" s="268"/>
      <c r="P155" s="268"/>
      <c r="Q155" s="268"/>
    </row>
    <row r="156" spans="1:17">
      <c r="F156" s="227"/>
      <c r="G156" s="213" t="s">
        <v>190</v>
      </c>
      <c r="H156" s="273">
        <v>0.2</v>
      </c>
      <c r="I156" s="215"/>
      <c r="J156" s="216">
        <f>J154*H156</f>
        <v>20113.663048163307</v>
      </c>
      <c r="M156" s="268"/>
      <c r="N156" s="268"/>
      <c r="P156" s="268"/>
      <c r="Q156" s="268"/>
    </row>
    <row r="157" spans="1:17" ht="16.5" thickBot="1">
      <c r="F157" s="217"/>
      <c r="G157" s="218" t="s">
        <v>189</v>
      </c>
      <c r="H157" s="276"/>
      <c r="I157" s="220"/>
      <c r="J157" s="221">
        <f>J154+J156</f>
        <v>120681.97828897984</v>
      </c>
      <c r="M157" s="268"/>
      <c r="N157" s="268"/>
      <c r="P157" s="268"/>
      <c r="Q157" s="268"/>
    </row>
    <row r="158" spans="1:17" ht="16.5" thickBot="1">
      <c r="F158" s="222"/>
      <c r="G158" s="223"/>
      <c r="H158" s="277"/>
      <c r="I158" s="225"/>
      <c r="J158" s="226"/>
      <c r="M158" s="268"/>
      <c r="N158" s="268"/>
      <c r="P158" s="268"/>
      <c r="Q158" s="268"/>
    </row>
    <row r="159" spans="1:17">
      <c r="F159" s="227"/>
      <c r="G159" s="228" t="s">
        <v>191</v>
      </c>
      <c r="H159" s="273">
        <v>0.18</v>
      </c>
      <c r="I159" s="215"/>
      <c r="J159" s="229">
        <f>J157*H159</f>
        <v>21722.756092016371</v>
      </c>
      <c r="M159" s="268"/>
      <c r="N159" s="268"/>
      <c r="P159" s="268"/>
      <c r="Q159" s="268"/>
    </row>
    <row r="160" spans="1:17" ht="16.5" thickBot="1">
      <c r="F160" s="217"/>
      <c r="G160" s="230" t="s">
        <v>192</v>
      </c>
      <c r="H160" s="274" t="s">
        <v>11</v>
      </c>
      <c r="I160" s="232"/>
      <c r="J160" s="233">
        <f>J157+J159</f>
        <v>142404.7343809962</v>
      </c>
      <c r="M160" s="268"/>
      <c r="N160" s="268"/>
      <c r="P160" s="268"/>
      <c r="Q160" s="268"/>
    </row>
    <row r="161" spans="13:14">
      <c r="M161" s="268"/>
      <c r="N161" s="268"/>
    </row>
    <row r="162" spans="13:14">
      <c r="M162" s="268"/>
      <c r="N162" s="268"/>
    </row>
    <row r="163" spans="13:14">
      <c r="M163" s="268"/>
      <c r="N163" s="268"/>
    </row>
    <row r="164" spans="13:14">
      <c r="M164" s="268"/>
      <c r="N164" s="268"/>
    </row>
  </sheetData>
  <mergeCells count="20">
    <mergeCell ref="A5:F5"/>
    <mergeCell ref="B1:D1"/>
    <mergeCell ref="A2:B2"/>
    <mergeCell ref="H2:J2"/>
    <mergeCell ref="A3:F3"/>
    <mergeCell ref="A4:F4"/>
    <mergeCell ref="A6:F6"/>
    <mergeCell ref="A7:A8"/>
    <mergeCell ref="C7:C8"/>
    <mergeCell ref="D7:E7"/>
    <mergeCell ref="F7:G7"/>
    <mergeCell ref="Q7:Q8"/>
    <mergeCell ref="A11:K11"/>
    <mergeCell ref="A12:C12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65"/>
  <sheetViews>
    <sheetView showGridLines="0" zoomScale="85" zoomScaleNormal="85" zoomScalePageLayoutView="115" workbookViewId="0">
      <pane ySplit="10" topLeftCell="A44" activePane="bottomLeft" state="frozen"/>
      <selection activeCell="A292" sqref="A292:XFD292"/>
      <selection pane="bottomLeft" activeCell="F46" sqref="F46"/>
    </sheetView>
  </sheetViews>
  <sheetFormatPr defaultColWidth="8.875" defaultRowHeight="12.75"/>
  <cols>
    <col min="1" max="1" width="3.125" style="259" bestFit="1" customWidth="1"/>
    <col min="2" max="2" width="67.625" style="259" bestFit="1" customWidth="1"/>
    <col min="3" max="3" width="10" style="259" bestFit="1" customWidth="1"/>
    <col min="4" max="4" width="8.5" style="259" bestFit="1" customWidth="1"/>
    <col min="5" max="6" width="9.25" style="259" bestFit="1" customWidth="1"/>
    <col min="7" max="7" width="19.125" style="259" bestFit="1" customWidth="1"/>
    <col min="8" max="8" width="10.75" style="259" bestFit="1" customWidth="1"/>
    <col min="9" max="9" width="13.25" style="259" bestFit="1" customWidth="1"/>
    <col min="10" max="10" width="15" style="259" bestFit="1" customWidth="1"/>
    <col min="11" max="11" width="14" style="345" bestFit="1" customWidth="1"/>
    <col min="12" max="12" width="3.625" style="345" customWidth="1"/>
    <col min="13" max="13" width="12.25" style="259" customWidth="1"/>
    <col min="14" max="14" width="11" style="259" customWidth="1"/>
    <col min="15" max="15" width="7.375" style="259" customWidth="1"/>
    <col min="16" max="16" width="20.375" style="259" bestFit="1" customWidth="1"/>
    <col min="17" max="17" width="11.625" style="259" customWidth="1"/>
    <col min="18" max="19" width="6.625" style="259" customWidth="1"/>
    <col min="20" max="16384" width="8.875" style="259"/>
  </cols>
  <sheetData>
    <row r="1" spans="1:17" ht="13.5" thickBot="1">
      <c r="A1" s="257"/>
      <c r="B1" s="429"/>
      <c r="C1" s="429"/>
      <c r="D1" s="429"/>
      <c r="E1" s="129"/>
      <c r="F1" s="130"/>
      <c r="G1" s="129"/>
      <c r="H1" s="131"/>
      <c r="I1" s="132"/>
      <c r="J1" s="131"/>
      <c r="K1" s="133"/>
      <c r="L1" s="133"/>
      <c r="M1" s="134"/>
      <c r="N1" s="134"/>
    </row>
    <row r="2" spans="1:17" ht="13.5" thickBot="1">
      <c r="A2" s="415" t="s">
        <v>631</v>
      </c>
      <c r="B2" s="430"/>
      <c r="C2" s="136"/>
      <c r="D2" s="130"/>
      <c r="E2" s="129"/>
      <c r="F2" s="130"/>
      <c r="G2" s="137"/>
      <c r="H2" s="417" t="s">
        <v>9</v>
      </c>
      <c r="I2" s="418"/>
      <c r="J2" s="419"/>
      <c r="K2" s="138"/>
      <c r="L2" s="138"/>
      <c r="M2" s="134"/>
      <c r="N2" s="139"/>
    </row>
    <row r="3" spans="1:17" ht="16.5" customHeight="1" thickBot="1">
      <c r="A3" s="431"/>
      <c r="B3" s="431"/>
      <c r="C3" s="431"/>
      <c r="D3" s="431"/>
      <c r="E3" s="431"/>
      <c r="F3" s="431"/>
      <c r="G3" s="261"/>
      <c r="H3" s="141" t="s">
        <v>11</v>
      </c>
      <c r="I3" s="142" t="s">
        <v>10</v>
      </c>
      <c r="J3" s="143" t="s">
        <v>12</v>
      </c>
      <c r="K3" s="138"/>
      <c r="L3" s="138"/>
      <c r="M3" s="134"/>
      <c r="N3" s="139"/>
    </row>
    <row r="4" spans="1:17" ht="13.5" thickBot="1">
      <c r="A4" s="431"/>
      <c r="B4" s="431"/>
      <c r="C4" s="431"/>
      <c r="D4" s="431"/>
      <c r="E4" s="431"/>
      <c r="F4" s="431"/>
      <c r="G4" s="140"/>
      <c r="H4" s="144">
        <f>J61</f>
        <v>118565.49821800677</v>
      </c>
      <c r="I4" s="145">
        <f>H4*2.45</f>
        <v>290485.47063411662</v>
      </c>
      <c r="J4" s="146">
        <f>'5. სახანძრო უსაფრთხოება'!J4</f>
        <v>1</v>
      </c>
      <c r="K4" s="138"/>
      <c r="L4" s="138"/>
      <c r="M4" s="134"/>
      <c r="N4" s="139"/>
    </row>
    <row r="5" spans="1:17">
      <c r="A5" s="413"/>
      <c r="B5" s="413"/>
      <c r="C5" s="413"/>
      <c r="D5" s="413"/>
      <c r="E5" s="413"/>
      <c r="F5" s="413"/>
      <c r="G5" s="147"/>
      <c r="H5" s="148"/>
      <c r="I5" s="149"/>
      <c r="J5" s="150"/>
      <c r="K5" s="138"/>
      <c r="L5" s="138"/>
      <c r="M5" s="134"/>
      <c r="N5" s="139"/>
    </row>
    <row r="6" spans="1:17" ht="13.5" thickBot="1">
      <c r="A6" s="427"/>
      <c r="B6" s="427"/>
      <c r="C6" s="428"/>
      <c r="D6" s="428"/>
      <c r="E6" s="428"/>
      <c r="F6" s="427"/>
      <c r="G6" s="151"/>
      <c r="H6" s="136"/>
      <c r="I6" s="129"/>
      <c r="J6" s="152"/>
      <c r="K6" s="153"/>
      <c r="L6" s="153"/>
      <c r="M6" s="154"/>
      <c r="N6" s="154"/>
    </row>
    <row r="7" spans="1:17" ht="16.149999999999999" customHeight="1" thickBot="1">
      <c r="A7" s="406" t="s">
        <v>604</v>
      </c>
      <c r="B7" s="155" t="s">
        <v>31</v>
      </c>
      <c r="C7" s="408" t="s">
        <v>32</v>
      </c>
      <c r="D7" s="410" t="s">
        <v>33</v>
      </c>
      <c r="E7" s="411"/>
      <c r="F7" s="412" t="s">
        <v>34</v>
      </c>
      <c r="G7" s="397"/>
      <c r="H7" s="396" t="s">
        <v>35</v>
      </c>
      <c r="I7" s="397"/>
      <c r="J7" s="398" t="s">
        <v>36</v>
      </c>
      <c r="K7" s="400" t="s">
        <v>37</v>
      </c>
      <c r="L7" s="259"/>
      <c r="M7" s="391" t="s">
        <v>38</v>
      </c>
      <c r="N7" s="391" t="s">
        <v>39</v>
      </c>
      <c r="P7" s="402" t="s">
        <v>40</v>
      </c>
      <c r="Q7" s="391" t="s">
        <v>41</v>
      </c>
    </row>
    <row r="8" spans="1:17" ht="26.25" thickBot="1">
      <c r="A8" s="407"/>
      <c r="B8" s="156"/>
      <c r="C8" s="409"/>
      <c r="D8" s="237" t="s">
        <v>42</v>
      </c>
      <c r="E8" s="238" t="s">
        <v>43</v>
      </c>
      <c r="F8" s="157" t="s">
        <v>44</v>
      </c>
      <c r="G8" s="158" t="s">
        <v>43</v>
      </c>
      <c r="H8" s="159" t="s">
        <v>44</v>
      </c>
      <c r="I8" s="158" t="s">
        <v>43</v>
      </c>
      <c r="J8" s="399"/>
      <c r="K8" s="401"/>
      <c r="L8" s="259"/>
      <c r="M8" s="392"/>
      <c r="N8" s="392"/>
      <c r="P8" s="403"/>
      <c r="Q8" s="392"/>
    </row>
    <row r="9" spans="1:17" ht="13.5" thickBot="1">
      <c r="A9" s="376"/>
      <c r="B9" s="371"/>
      <c r="C9" s="375"/>
      <c r="D9" s="369"/>
      <c r="E9" s="339"/>
      <c r="F9" s="374"/>
      <c r="G9" s="373"/>
      <c r="H9" s="377"/>
      <c r="I9" s="373"/>
      <c r="J9" s="370"/>
      <c r="K9" s="367"/>
      <c r="L9" s="259"/>
      <c r="M9" s="372"/>
      <c r="N9" s="368"/>
      <c r="P9" s="366"/>
      <c r="Q9" s="368"/>
    </row>
    <row r="10" spans="1:17">
      <c r="A10" s="160"/>
      <c r="B10" s="161" t="s">
        <v>1</v>
      </c>
      <c r="C10" s="337" t="s">
        <v>2</v>
      </c>
      <c r="D10" s="338" t="s">
        <v>13</v>
      </c>
      <c r="E10" s="339" t="s">
        <v>3</v>
      </c>
      <c r="F10" s="164" t="s">
        <v>4</v>
      </c>
      <c r="G10" s="164" t="s">
        <v>5</v>
      </c>
      <c r="H10" s="165" t="s">
        <v>6</v>
      </c>
      <c r="I10" s="164" t="s">
        <v>7</v>
      </c>
      <c r="J10" s="166" t="s">
        <v>8</v>
      </c>
      <c r="K10" s="167" t="s">
        <v>15</v>
      </c>
      <c r="L10" s="259"/>
      <c r="M10" s="165" t="s">
        <v>14</v>
      </c>
      <c r="N10" s="166" t="s">
        <v>16</v>
      </c>
      <c r="P10" s="165" t="s">
        <v>45</v>
      </c>
      <c r="Q10" s="166" t="s">
        <v>46</v>
      </c>
    </row>
    <row r="11" spans="1:17">
      <c r="A11" s="340"/>
      <c r="B11" s="341"/>
      <c r="C11" s="342"/>
      <c r="D11" s="343"/>
      <c r="E11" s="343"/>
      <c r="F11" s="341"/>
      <c r="G11" s="341"/>
      <c r="H11" s="341"/>
      <c r="I11" s="341"/>
      <c r="J11" s="341"/>
      <c r="K11" s="344"/>
      <c r="L11" s="259"/>
      <c r="M11" s="322"/>
      <c r="N11" s="322"/>
      <c r="P11" s="322"/>
      <c r="Q11" s="322"/>
    </row>
    <row r="12" spans="1:17" s="28" customFormat="1">
      <c r="A12" s="446"/>
      <c r="B12" s="446"/>
      <c r="C12" s="446"/>
      <c r="D12" s="446"/>
      <c r="E12" s="446"/>
      <c r="F12" s="446"/>
      <c r="G12" s="446"/>
      <c r="H12" s="446"/>
      <c r="I12" s="446"/>
      <c r="J12" s="446"/>
      <c r="K12" s="446"/>
      <c r="L12" s="9"/>
      <c r="M12" s="321"/>
      <c r="N12" s="321"/>
      <c r="O12" s="9"/>
      <c r="P12" s="321"/>
      <c r="Q12" s="321"/>
    </row>
    <row r="13" spans="1:17" s="28" customFormat="1" ht="27.75" customHeight="1">
      <c r="A13" s="124"/>
      <c r="B13" s="126" t="s">
        <v>552</v>
      </c>
      <c r="C13" s="127"/>
      <c r="D13" s="351"/>
      <c r="E13" s="352"/>
      <c r="F13" s="124"/>
      <c r="G13" s="124"/>
      <c r="H13" s="124"/>
      <c r="I13" s="124"/>
      <c r="J13" s="124"/>
      <c r="K13" s="125"/>
      <c r="L13" s="27"/>
      <c r="M13" s="349"/>
      <c r="N13" s="349"/>
      <c r="O13" s="129"/>
      <c r="P13" s="350"/>
      <c r="Q13" s="350"/>
    </row>
    <row r="14" spans="1:17" ht="30" customHeight="1">
      <c r="A14" s="182">
        <v>1</v>
      </c>
      <c r="B14" s="120" t="s">
        <v>632</v>
      </c>
      <c r="C14" s="348" t="s">
        <v>52</v>
      </c>
      <c r="D14" s="245">
        <v>1</v>
      </c>
      <c r="E14" s="353">
        <v>1</v>
      </c>
      <c r="F14" s="361">
        <v>471.0204</v>
      </c>
      <c r="G14" s="187">
        <f t="shared" ref="G14:G29" si="0">F14*E14</f>
        <v>471.0204</v>
      </c>
      <c r="H14" s="188">
        <f>F14*0.25</f>
        <v>117.7551</v>
      </c>
      <c r="I14" s="187">
        <f t="shared" ref="I14:I29" si="1">H14*E14</f>
        <v>117.7551</v>
      </c>
      <c r="J14" s="189">
        <f t="shared" ref="J14:J29" si="2">G14+I14</f>
        <v>588.77549999999997</v>
      </c>
      <c r="K14" s="190">
        <f t="shared" ref="K14:K29" si="3">J14/E14</f>
        <v>588.77549999999997</v>
      </c>
      <c r="L14" s="153"/>
      <c r="M14" s="252"/>
      <c r="N14" s="252"/>
      <c r="O14" s="129"/>
      <c r="P14" s="255"/>
      <c r="Q14" s="255"/>
    </row>
    <row r="15" spans="1:17" ht="15.75">
      <c r="A15" s="182">
        <f>A14+1</f>
        <v>2</v>
      </c>
      <c r="B15" s="120" t="s">
        <v>553</v>
      </c>
      <c r="C15" s="348" t="s">
        <v>52</v>
      </c>
      <c r="D15" s="245">
        <v>1</v>
      </c>
      <c r="E15" s="353">
        <v>1</v>
      </c>
      <c r="F15" s="361">
        <v>309.10199999999998</v>
      </c>
      <c r="G15" s="187">
        <f t="shared" si="0"/>
        <v>309.10199999999998</v>
      </c>
      <c r="H15" s="188">
        <f t="shared" ref="H15:H48" si="4">F15*0.25</f>
        <v>77.275499999999994</v>
      </c>
      <c r="I15" s="187">
        <f t="shared" si="1"/>
        <v>77.275499999999994</v>
      </c>
      <c r="J15" s="189">
        <f t="shared" si="2"/>
        <v>386.37749999999994</v>
      </c>
      <c r="K15" s="190">
        <f t="shared" si="3"/>
        <v>386.37749999999994</v>
      </c>
      <c r="L15" s="153"/>
      <c r="M15" s="252"/>
      <c r="N15" s="252"/>
      <c r="O15" s="129"/>
      <c r="P15" s="255"/>
      <c r="Q15" s="255"/>
    </row>
    <row r="16" spans="1:17" ht="15.75">
      <c r="A16" s="182">
        <f t="shared" ref="A16" si="5">A15+1</f>
        <v>3</v>
      </c>
      <c r="B16" s="120" t="s">
        <v>553</v>
      </c>
      <c r="C16" s="348" t="s">
        <v>52</v>
      </c>
      <c r="D16" s="245">
        <v>1</v>
      </c>
      <c r="E16" s="353">
        <v>3</v>
      </c>
      <c r="F16" s="361">
        <v>239.59180000000001</v>
      </c>
      <c r="G16" s="187">
        <f t="shared" si="0"/>
        <v>718.77539999999999</v>
      </c>
      <c r="H16" s="188">
        <f t="shared" si="4"/>
        <v>59.897950000000002</v>
      </c>
      <c r="I16" s="187">
        <f t="shared" si="1"/>
        <v>179.69385</v>
      </c>
      <c r="J16" s="189">
        <f t="shared" si="2"/>
        <v>898.46924999999999</v>
      </c>
      <c r="K16" s="190">
        <f t="shared" si="3"/>
        <v>299.48975000000002</v>
      </c>
      <c r="L16" s="153"/>
      <c r="M16" s="252"/>
      <c r="N16" s="252"/>
      <c r="O16" s="129"/>
      <c r="P16" s="255"/>
      <c r="Q16" s="255"/>
    </row>
    <row r="17" spans="1:17" ht="15.75">
      <c r="A17" s="182">
        <f>A16+1</f>
        <v>4</v>
      </c>
      <c r="B17" s="120" t="s">
        <v>554</v>
      </c>
      <c r="C17" s="348" t="s">
        <v>20</v>
      </c>
      <c r="D17" s="245">
        <v>1</v>
      </c>
      <c r="E17" s="353">
        <v>1</v>
      </c>
      <c r="F17" s="361">
        <v>489.79590000000002</v>
      </c>
      <c r="G17" s="187">
        <f t="shared" si="0"/>
        <v>489.79590000000002</v>
      </c>
      <c r="H17" s="188">
        <f t="shared" si="4"/>
        <v>122.448975</v>
      </c>
      <c r="I17" s="187">
        <f t="shared" si="1"/>
        <v>122.448975</v>
      </c>
      <c r="J17" s="189">
        <f t="shared" si="2"/>
        <v>612.24487499999998</v>
      </c>
      <c r="K17" s="190">
        <f t="shared" si="3"/>
        <v>612.24487499999998</v>
      </c>
      <c r="L17" s="153"/>
      <c r="M17" s="252"/>
      <c r="N17" s="252"/>
      <c r="O17" s="129"/>
      <c r="P17" s="255"/>
      <c r="Q17" s="255"/>
    </row>
    <row r="18" spans="1:17" ht="15.75">
      <c r="A18" s="182">
        <f>A17+1</f>
        <v>5</v>
      </c>
      <c r="B18" s="120" t="s">
        <v>555</v>
      </c>
      <c r="C18" s="348" t="s">
        <v>20</v>
      </c>
      <c r="D18" s="245">
        <v>1</v>
      </c>
      <c r="E18" s="353">
        <v>13</v>
      </c>
      <c r="F18" s="361">
        <v>25.551020000000001</v>
      </c>
      <c r="G18" s="187">
        <f t="shared" si="0"/>
        <v>332.16326000000004</v>
      </c>
      <c r="H18" s="188">
        <f t="shared" si="4"/>
        <v>6.3877550000000003</v>
      </c>
      <c r="I18" s="187">
        <f t="shared" si="1"/>
        <v>83.040815000000009</v>
      </c>
      <c r="J18" s="189">
        <f t="shared" si="2"/>
        <v>415.20407500000005</v>
      </c>
      <c r="K18" s="190">
        <f t="shared" si="3"/>
        <v>31.938775000000003</v>
      </c>
      <c r="L18" s="153"/>
      <c r="M18" s="252"/>
      <c r="N18" s="252"/>
      <c r="O18" s="129"/>
      <c r="P18" s="255"/>
      <c r="Q18" s="255"/>
    </row>
    <row r="19" spans="1:17" ht="15.75">
      <c r="A19" s="182">
        <f t="shared" ref="A19" si="6">A18+1</f>
        <v>6</v>
      </c>
      <c r="B19" s="120" t="s">
        <v>556</v>
      </c>
      <c r="C19" s="348" t="s">
        <v>20</v>
      </c>
      <c r="D19" s="245">
        <v>1</v>
      </c>
      <c r="E19" s="353">
        <v>130</v>
      </c>
      <c r="F19" s="361">
        <v>0.64489799999999997</v>
      </c>
      <c r="G19" s="187">
        <f t="shared" si="0"/>
        <v>83.836739999999992</v>
      </c>
      <c r="H19" s="188">
        <f t="shared" si="4"/>
        <v>0.16122449999999999</v>
      </c>
      <c r="I19" s="187">
        <f t="shared" si="1"/>
        <v>20.959184999999998</v>
      </c>
      <c r="J19" s="189">
        <f t="shared" si="2"/>
        <v>104.79592499999998</v>
      </c>
      <c r="K19" s="190">
        <f t="shared" si="3"/>
        <v>0.80612249999999985</v>
      </c>
      <c r="L19" s="153"/>
      <c r="M19" s="252"/>
      <c r="N19" s="252"/>
      <c r="O19" s="129"/>
      <c r="P19" s="255"/>
      <c r="Q19" s="255"/>
    </row>
    <row r="20" spans="1:17" ht="15.75">
      <c r="A20" s="182">
        <f>A19+1</f>
        <v>7</v>
      </c>
      <c r="B20" s="120" t="s">
        <v>557</v>
      </c>
      <c r="C20" s="348" t="s">
        <v>20</v>
      </c>
      <c r="D20" s="245">
        <v>1</v>
      </c>
      <c r="E20" s="353">
        <v>9</v>
      </c>
      <c r="F20" s="361">
        <v>17.95918</v>
      </c>
      <c r="G20" s="187">
        <f t="shared" si="0"/>
        <v>161.63262</v>
      </c>
      <c r="H20" s="188">
        <f t="shared" si="4"/>
        <v>4.489795</v>
      </c>
      <c r="I20" s="187">
        <f t="shared" si="1"/>
        <v>40.408155000000001</v>
      </c>
      <c r="J20" s="189">
        <f t="shared" si="2"/>
        <v>202.040775</v>
      </c>
      <c r="K20" s="190">
        <f t="shared" si="3"/>
        <v>22.448975000000001</v>
      </c>
      <c r="L20" s="153"/>
      <c r="M20" s="252"/>
      <c r="N20" s="252"/>
      <c r="O20" s="129"/>
      <c r="P20" s="255"/>
      <c r="Q20" s="255"/>
    </row>
    <row r="21" spans="1:17" ht="15.75">
      <c r="A21" s="182">
        <f>A20+1</f>
        <v>8</v>
      </c>
      <c r="B21" s="120" t="s">
        <v>558</v>
      </c>
      <c r="C21" s="348" t="s">
        <v>20</v>
      </c>
      <c r="D21" s="245">
        <v>1</v>
      </c>
      <c r="E21" s="353">
        <v>1</v>
      </c>
      <c r="F21" s="361">
        <v>205.71430000000001</v>
      </c>
      <c r="G21" s="187">
        <f t="shared" si="0"/>
        <v>205.71430000000001</v>
      </c>
      <c r="H21" s="188">
        <f t="shared" si="4"/>
        <v>51.428575000000002</v>
      </c>
      <c r="I21" s="187">
        <f t="shared" si="1"/>
        <v>51.428575000000002</v>
      </c>
      <c r="J21" s="189">
        <f t="shared" si="2"/>
        <v>257.142875</v>
      </c>
      <c r="K21" s="190">
        <f t="shared" si="3"/>
        <v>257.142875</v>
      </c>
      <c r="L21" s="153"/>
      <c r="M21" s="252"/>
      <c r="N21" s="252"/>
      <c r="O21" s="129"/>
      <c r="P21" s="255"/>
      <c r="Q21" s="255"/>
    </row>
    <row r="22" spans="1:17" ht="15.75">
      <c r="A22" s="182">
        <f>A21+1</f>
        <v>9</v>
      </c>
      <c r="B22" s="120" t="s">
        <v>559</v>
      </c>
      <c r="C22" s="348" t="s">
        <v>20</v>
      </c>
      <c r="D22" s="245">
        <v>1</v>
      </c>
      <c r="E22" s="353">
        <v>98</v>
      </c>
      <c r="F22" s="361">
        <v>3.1714289999999998</v>
      </c>
      <c r="G22" s="187">
        <f t="shared" si="0"/>
        <v>310.80004199999996</v>
      </c>
      <c r="H22" s="188">
        <f t="shared" si="4"/>
        <v>0.79285724999999996</v>
      </c>
      <c r="I22" s="187">
        <f t="shared" si="1"/>
        <v>77.700010499999991</v>
      </c>
      <c r="J22" s="189">
        <f t="shared" si="2"/>
        <v>388.50005249999992</v>
      </c>
      <c r="K22" s="190">
        <f t="shared" si="3"/>
        <v>3.9642862499999993</v>
      </c>
      <c r="L22" s="153"/>
      <c r="M22" s="252"/>
      <c r="N22" s="252"/>
      <c r="O22" s="129"/>
      <c r="P22" s="255"/>
      <c r="Q22" s="255"/>
    </row>
    <row r="23" spans="1:17" ht="15.75">
      <c r="A23" s="182">
        <f t="shared" ref="A23" si="7">A22+1</f>
        <v>10</v>
      </c>
      <c r="B23" s="120" t="s">
        <v>560</v>
      </c>
      <c r="C23" s="348" t="s">
        <v>20</v>
      </c>
      <c r="D23" s="245">
        <v>1</v>
      </c>
      <c r="E23" s="353">
        <v>26</v>
      </c>
      <c r="F23" s="361">
        <v>73.061220000000006</v>
      </c>
      <c r="G23" s="187">
        <f t="shared" si="0"/>
        <v>1899.5917200000001</v>
      </c>
      <c r="H23" s="188">
        <f t="shared" si="4"/>
        <v>18.265305000000001</v>
      </c>
      <c r="I23" s="187">
        <f t="shared" si="1"/>
        <v>474.89793000000003</v>
      </c>
      <c r="J23" s="189">
        <f t="shared" si="2"/>
        <v>2374.48965</v>
      </c>
      <c r="K23" s="190">
        <f t="shared" si="3"/>
        <v>91.326525000000004</v>
      </c>
      <c r="L23" s="153"/>
      <c r="M23" s="252"/>
      <c r="N23" s="252"/>
      <c r="O23" s="129"/>
      <c r="P23" s="255"/>
      <c r="Q23" s="255"/>
    </row>
    <row r="24" spans="1:17" ht="15.75">
      <c r="A24" s="182">
        <f t="shared" ref="A24:A29" si="8">A23+1</f>
        <v>11</v>
      </c>
      <c r="B24" s="120" t="s">
        <v>561</v>
      </c>
      <c r="C24" s="348" t="s">
        <v>20</v>
      </c>
      <c r="D24" s="245">
        <v>1</v>
      </c>
      <c r="E24" s="353">
        <v>8</v>
      </c>
      <c r="F24" s="361">
        <v>80.61224</v>
      </c>
      <c r="G24" s="187">
        <f t="shared" si="0"/>
        <v>644.89792</v>
      </c>
      <c r="H24" s="188">
        <f t="shared" si="4"/>
        <v>20.15306</v>
      </c>
      <c r="I24" s="187">
        <f t="shared" si="1"/>
        <v>161.22448</v>
      </c>
      <c r="J24" s="189">
        <f t="shared" si="2"/>
        <v>806.12239999999997</v>
      </c>
      <c r="K24" s="190">
        <f t="shared" si="3"/>
        <v>100.7653</v>
      </c>
      <c r="L24" s="153"/>
      <c r="M24" s="252"/>
      <c r="N24" s="252"/>
      <c r="O24" s="129"/>
      <c r="P24" s="255"/>
      <c r="Q24" s="255"/>
    </row>
    <row r="25" spans="1:17" ht="15.75">
      <c r="A25" s="182">
        <f t="shared" si="8"/>
        <v>12</v>
      </c>
      <c r="B25" s="120" t="s">
        <v>562</v>
      </c>
      <c r="C25" s="348" t="s">
        <v>20</v>
      </c>
      <c r="D25" s="245">
        <v>1</v>
      </c>
      <c r="E25" s="353">
        <v>8</v>
      </c>
      <c r="F25" s="361">
        <v>59.183669999999999</v>
      </c>
      <c r="G25" s="187">
        <f t="shared" si="0"/>
        <v>473.46935999999999</v>
      </c>
      <c r="H25" s="188">
        <f t="shared" si="4"/>
        <v>14.7959175</v>
      </c>
      <c r="I25" s="187">
        <f t="shared" si="1"/>
        <v>118.36734</v>
      </c>
      <c r="J25" s="189">
        <f t="shared" si="2"/>
        <v>591.83669999999995</v>
      </c>
      <c r="K25" s="190">
        <f t="shared" si="3"/>
        <v>73.979587499999994</v>
      </c>
      <c r="L25" s="153"/>
      <c r="M25" s="252"/>
      <c r="N25" s="252"/>
      <c r="O25" s="129"/>
      <c r="P25" s="255"/>
      <c r="Q25" s="255"/>
    </row>
    <row r="26" spans="1:17" ht="15.75">
      <c r="A26" s="182">
        <f t="shared" si="8"/>
        <v>13</v>
      </c>
      <c r="B26" s="120" t="s">
        <v>563</v>
      </c>
      <c r="C26" s="348" t="s">
        <v>304</v>
      </c>
      <c r="D26" s="245">
        <v>1</v>
      </c>
      <c r="E26" s="353">
        <v>100</v>
      </c>
      <c r="F26" s="361">
        <v>0.81632700000000002</v>
      </c>
      <c r="G26" s="187">
        <f t="shared" si="0"/>
        <v>81.6327</v>
      </c>
      <c r="H26" s="188">
        <f t="shared" si="4"/>
        <v>0.20408175000000001</v>
      </c>
      <c r="I26" s="187">
        <f t="shared" si="1"/>
        <v>20.408175</v>
      </c>
      <c r="J26" s="189">
        <f t="shared" si="2"/>
        <v>102.040875</v>
      </c>
      <c r="K26" s="190">
        <f t="shared" si="3"/>
        <v>1.0204087500000001</v>
      </c>
      <c r="L26" s="153"/>
      <c r="M26" s="252"/>
      <c r="N26" s="252"/>
      <c r="O26" s="129"/>
      <c r="P26" s="255"/>
      <c r="Q26" s="255"/>
    </row>
    <row r="27" spans="1:17" ht="15.75">
      <c r="A27" s="182">
        <f t="shared" si="8"/>
        <v>14</v>
      </c>
      <c r="B27" s="120" t="s">
        <v>564</v>
      </c>
      <c r="C27" s="348" t="s">
        <v>304</v>
      </c>
      <c r="D27" s="245">
        <v>1</v>
      </c>
      <c r="E27" s="353">
        <v>8000</v>
      </c>
      <c r="F27" s="361">
        <v>0.583673</v>
      </c>
      <c r="G27" s="187">
        <f t="shared" si="0"/>
        <v>4669.384</v>
      </c>
      <c r="H27" s="188">
        <f t="shared" si="4"/>
        <v>0.14591825</v>
      </c>
      <c r="I27" s="187">
        <f t="shared" si="1"/>
        <v>1167.346</v>
      </c>
      <c r="J27" s="189">
        <f t="shared" si="2"/>
        <v>5836.73</v>
      </c>
      <c r="K27" s="190">
        <f t="shared" si="3"/>
        <v>0.72959124999999991</v>
      </c>
      <c r="L27" s="153"/>
      <c r="M27" s="252"/>
      <c r="N27" s="252"/>
      <c r="O27" s="129"/>
      <c r="P27" s="255"/>
      <c r="Q27" s="255"/>
    </row>
    <row r="28" spans="1:17" ht="15.75">
      <c r="A28" s="182">
        <f t="shared" si="8"/>
        <v>15</v>
      </c>
      <c r="B28" s="120" t="s">
        <v>565</v>
      </c>
      <c r="C28" s="348" t="s">
        <v>304</v>
      </c>
      <c r="D28" s="245">
        <v>1</v>
      </c>
      <c r="E28" s="353">
        <v>12000</v>
      </c>
      <c r="F28" s="361">
        <v>0.583673</v>
      </c>
      <c r="G28" s="187">
        <f t="shared" si="0"/>
        <v>7004.076</v>
      </c>
      <c r="H28" s="188">
        <f t="shared" si="4"/>
        <v>0.14591825</v>
      </c>
      <c r="I28" s="187">
        <f t="shared" si="1"/>
        <v>1751.019</v>
      </c>
      <c r="J28" s="189">
        <f t="shared" si="2"/>
        <v>8755.0949999999993</v>
      </c>
      <c r="K28" s="190">
        <f t="shared" si="3"/>
        <v>0.72959124999999991</v>
      </c>
      <c r="L28" s="153"/>
      <c r="M28" s="252"/>
      <c r="N28" s="252"/>
      <c r="O28" s="129"/>
      <c r="P28" s="255"/>
      <c r="Q28" s="255"/>
    </row>
    <row r="29" spans="1:17" ht="15.75">
      <c r="A29" s="182">
        <f t="shared" si="8"/>
        <v>16</v>
      </c>
      <c r="B29" s="120" t="s">
        <v>566</v>
      </c>
      <c r="C29" s="348" t="s">
        <v>304</v>
      </c>
      <c r="D29" s="245">
        <v>1</v>
      </c>
      <c r="E29" s="353">
        <v>50</v>
      </c>
      <c r="F29" s="361">
        <v>2.6734689999999999</v>
      </c>
      <c r="G29" s="187">
        <f t="shared" si="0"/>
        <v>133.67345</v>
      </c>
      <c r="H29" s="188">
        <f t="shared" si="4"/>
        <v>0.66836724999999997</v>
      </c>
      <c r="I29" s="187">
        <f t="shared" si="1"/>
        <v>33.418362500000001</v>
      </c>
      <c r="J29" s="189">
        <f t="shared" si="2"/>
        <v>167.0918125</v>
      </c>
      <c r="K29" s="190">
        <f t="shared" si="3"/>
        <v>3.3418362500000001</v>
      </c>
      <c r="L29" s="153"/>
      <c r="M29" s="252"/>
      <c r="N29" s="252"/>
      <c r="O29" s="129"/>
      <c r="P29" s="255"/>
      <c r="Q29" s="255"/>
    </row>
    <row r="30" spans="1:17" s="28" customFormat="1" ht="27.75" customHeight="1">
      <c r="A30" s="124"/>
      <c r="B30" s="126" t="s">
        <v>567</v>
      </c>
      <c r="C30" s="127"/>
      <c r="D30" s="351"/>
      <c r="E30" s="352"/>
      <c r="F30" s="361">
        <v>0</v>
      </c>
      <c r="G30" s="124"/>
      <c r="H30" s="188">
        <f t="shared" si="4"/>
        <v>0</v>
      </c>
      <c r="I30" s="124"/>
      <c r="J30" s="124"/>
      <c r="K30" s="125"/>
      <c r="L30" s="27"/>
      <c r="M30" s="349"/>
      <c r="N30" s="349"/>
      <c r="O30" s="129"/>
      <c r="P30" s="350"/>
      <c r="Q30" s="350"/>
    </row>
    <row r="31" spans="1:17" ht="15.75">
      <c r="A31" s="182">
        <f>A29+1</f>
        <v>17</v>
      </c>
      <c r="B31" s="120" t="s">
        <v>568</v>
      </c>
      <c r="C31" s="348" t="s">
        <v>52</v>
      </c>
      <c r="D31" s="245">
        <v>1</v>
      </c>
      <c r="E31" s="353">
        <v>1</v>
      </c>
      <c r="F31" s="361">
        <v>340</v>
      </c>
      <c r="G31" s="187">
        <f t="shared" ref="G31:G33" si="9">F31*E31</f>
        <v>340</v>
      </c>
      <c r="H31" s="188">
        <f t="shared" si="4"/>
        <v>85</v>
      </c>
      <c r="I31" s="187">
        <f t="shared" ref="I31:I33" si="10">H31*E31</f>
        <v>85</v>
      </c>
      <c r="J31" s="189">
        <f t="shared" ref="J31:J33" si="11">G31+I31</f>
        <v>425</v>
      </c>
      <c r="K31" s="190">
        <f t="shared" ref="K31:K33" si="12">J31/E31</f>
        <v>425</v>
      </c>
      <c r="L31" s="153"/>
      <c r="M31" s="252"/>
      <c r="N31" s="252"/>
      <c r="O31" s="129"/>
      <c r="P31" s="255"/>
      <c r="Q31" s="255"/>
    </row>
    <row r="32" spans="1:17" ht="15.75">
      <c r="A32" s="182">
        <f>A31+1</f>
        <v>18</v>
      </c>
      <c r="B32" s="120" t="s">
        <v>555</v>
      </c>
      <c r="C32" s="348" t="s">
        <v>20</v>
      </c>
      <c r="D32" s="245">
        <v>1</v>
      </c>
      <c r="E32" s="353">
        <v>3</v>
      </c>
      <c r="F32" s="361">
        <v>25.551020000000001</v>
      </c>
      <c r="G32" s="187">
        <f t="shared" si="9"/>
        <v>76.653060000000011</v>
      </c>
      <c r="H32" s="188">
        <f t="shared" si="4"/>
        <v>6.3877550000000003</v>
      </c>
      <c r="I32" s="187">
        <f t="shared" si="10"/>
        <v>19.163265000000003</v>
      </c>
      <c r="J32" s="189">
        <f t="shared" si="11"/>
        <v>95.816325000000006</v>
      </c>
      <c r="K32" s="190">
        <f t="shared" si="12"/>
        <v>31.938775000000003</v>
      </c>
      <c r="L32" s="153"/>
      <c r="M32" s="252"/>
      <c r="N32" s="252"/>
      <c r="O32" s="129"/>
      <c r="P32" s="255"/>
      <c r="Q32" s="255"/>
    </row>
    <row r="33" spans="1:17" ht="15.75">
      <c r="A33" s="182">
        <f>A32+1</f>
        <v>19</v>
      </c>
      <c r="B33" s="120" t="s">
        <v>569</v>
      </c>
      <c r="C33" s="348" t="s">
        <v>304</v>
      </c>
      <c r="D33" s="245">
        <v>1</v>
      </c>
      <c r="E33" s="353">
        <v>4300</v>
      </c>
      <c r="F33" s="361">
        <v>0.346939</v>
      </c>
      <c r="G33" s="187">
        <f t="shared" si="9"/>
        <v>1491.8377</v>
      </c>
      <c r="H33" s="188">
        <f t="shared" si="4"/>
        <v>8.6734749999999999E-2</v>
      </c>
      <c r="I33" s="187">
        <f t="shared" si="10"/>
        <v>372.95942500000001</v>
      </c>
      <c r="J33" s="189">
        <f t="shared" si="11"/>
        <v>1864.7971250000001</v>
      </c>
      <c r="K33" s="190">
        <f t="shared" si="12"/>
        <v>0.43367375000000002</v>
      </c>
      <c r="L33" s="153"/>
      <c r="M33" s="252"/>
      <c r="N33" s="252"/>
      <c r="O33" s="129"/>
      <c r="P33" s="255"/>
      <c r="Q33" s="255"/>
    </row>
    <row r="34" spans="1:17" s="28" customFormat="1" ht="27.75" customHeight="1">
      <c r="A34" s="124"/>
      <c r="B34" s="126" t="s">
        <v>587</v>
      </c>
      <c r="C34" s="127"/>
      <c r="D34" s="351"/>
      <c r="E34" s="352"/>
      <c r="F34" s="361">
        <v>0</v>
      </c>
      <c r="G34" s="124"/>
      <c r="H34" s="188">
        <f t="shared" si="4"/>
        <v>0</v>
      </c>
      <c r="I34" s="124"/>
      <c r="J34" s="124"/>
      <c r="K34" s="125"/>
      <c r="L34" s="27"/>
      <c r="M34" s="349"/>
      <c r="N34" s="349"/>
      <c r="O34" s="129"/>
      <c r="P34" s="350"/>
      <c r="Q34" s="350"/>
    </row>
    <row r="35" spans="1:17" ht="15.75">
      <c r="A35" s="182">
        <f>A33+1</f>
        <v>20</v>
      </c>
      <c r="B35" s="120" t="s">
        <v>588</v>
      </c>
      <c r="C35" s="348" t="s">
        <v>52</v>
      </c>
      <c r="D35" s="245">
        <v>1</v>
      </c>
      <c r="E35" s="353">
        <v>25</v>
      </c>
      <c r="F35" s="361">
        <v>231.42859999999999</v>
      </c>
      <c r="G35" s="187">
        <f t="shared" ref="G35" si="13">F35*E35</f>
        <v>5785.7150000000001</v>
      </c>
      <c r="H35" s="188">
        <f t="shared" si="4"/>
        <v>57.857149999999997</v>
      </c>
      <c r="I35" s="187">
        <f t="shared" ref="I35" si="14">H35*E35</f>
        <v>1446.42875</v>
      </c>
      <c r="J35" s="189">
        <f t="shared" ref="J35" si="15">G35+I35</f>
        <v>7232.1437500000002</v>
      </c>
      <c r="K35" s="190">
        <f t="shared" ref="K35" si="16">J35/E35</f>
        <v>289.28575000000001</v>
      </c>
      <c r="L35" s="153"/>
      <c r="M35" s="252"/>
      <c r="N35" s="252"/>
      <c r="O35" s="129"/>
      <c r="P35" s="255"/>
      <c r="Q35" s="255"/>
    </row>
    <row r="36" spans="1:17" s="28" customFormat="1" ht="27.75" customHeight="1">
      <c r="A36" s="124"/>
      <c r="B36" s="126" t="s">
        <v>570</v>
      </c>
      <c r="C36" s="127"/>
      <c r="D36" s="351"/>
      <c r="E36" s="352"/>
      <c r="F36" s="361">
        <v>0</v>
      </c>
      <c r="G36" s="124"/>
      <c r="H36" s="188">
        <f t="shared" si="4"/>
        <v>0</v>
      </c>
      <c r="I36" s="124"/>
      <c r="J36" s="124"/>
      <c r="K36" s="125"/>
      <c r="L36" s="27"/>
      <c r="M36" s="349"/>
      <c r="N36" s="349"/>
      <c r="O36" s="129"/>
      <c r="P36" s="350"/>
      <c r="Q36" s="350"/>
    </row>
    <row r="37" spans="1:17" ht="15.75">
      <c r="A37" s="182">
        <f>A35+1</f>
        <v>21</v>
      </c>
      <c r="B37" s="120" t="s">
        <v>571</v>
      </c>
      <c r="C37" s="348" t="s">
        <v>52</v>
      </c>
      <c r="D37" s="245">
        <v>1</v>
      </c>
      <c r="E37" s="353">
        <v>3</v>
      </c>
      <c r="F37" s="361">
        <v>5780.8159999999998</v>
      </c>
      <c r="G37" s="187">
        <f t="shared" ref="G37:G48" si="17">F37*E37</f>
        <v>17342.448</v>
      </c>
      <c r="H37" s="188">
        <f t="shared" si="4"/>
        <v>1445.204</v>
      </c>
      <c r="I37" s="187">
        <f t="shared" ref="I37:I48" si="18">H37*E37</f>
        <v>4335.6120000000001</v>
      </c>
      <c r="J37" s="189">
        <f t="shared" ref="J37:J48" si="19">G37+I37</f>
        <v>21678.06</v>
      </c>
      <c r="K37" s="190">
        <f t="shared" ref="K37:K48" si="20">J37/E37</f>
        <v>7226.02</v>
      </c>
      <c r="L37" s="153"/>
      <c r="M37" s="252"/>
      <c r="N37" s="252"/>
      <c r="O37" s="129"/>
      <c r="P37" s="255"/>
      <c r="Q37" s="255"/>
    </row>
    <row r="38" spans="1:17" ht="15.75">
      <c r="A38" s="182">
        <f>A37+1</f>
        <v>22</v>
      </c>
      <c r="B38" s="120" t="s">
        <v>572</v>
      </c>
      <c r="C38" s="348" t="s">
        <v>52</v>
      </c>
      <c r="D38" s="245">
        <v>1</v>
      </c>
      <c r="E38" s="353">
        <v>1</v>
      </c>
      <c r="F38" s="361">
        <v>1316.4290000000001</v>
      </c>
      <c r="G38" s="187">
        <f t="shared" si="17"/>
        <v>1316.4290000000001</v>
      </c>
      <c r="H38" s="188">
        <f t="shared" si="4"/>
        <v>329.10725000000002</v>
      </c>
      <c r="I38" s="187">
        <f t="shared" si="18"/>
        <v>329.10725000000002</v>
      </c>
      <c r="J38" s="189">
        <f t="shared" si="19"/>
        <v>1645.5362500000001</v>
      </c>
      <c r="K38" s="190">
        <f t="shared" si="20"/>
        <v>1645.5362500000001</v>
      </c>
      <c r="L38" s="153"/>
      <c r="M38" s="252"/>
      <c r="N38" s="252"/>
      <c r="O38" s="129"/>
      <c r="P38" s="255"/>
      <c r="Q38" s="255"/>
    </row>
    <row r="39" spans="1:17" ht="15.75">
      <c r="A39" s="182">
        <f t="shared" ref="A39:A44" si="21">A38+1</f>
        <v>23</v>
      </c>
      <c r="B39" s="120" t="s">
        <v>573</v>
      </c>
      <c r="C39" s="348" t="s">
        <v>20</v>
      </c>
      <c r="D39" s="245">
        <v>1</v>
      </c>
      <c r="E39" s="353">
        <v>42</v>
      </c>
      <c r="F39" s="361">
        <v>67.346940000000004</v>
      </c>
      <c r="G39" s="187">
        <f t="shared" si="17"/>
        <v>2828.5714800000001</v>
      </c>
      <c r="H39" s="188">
        <f t="shared" si="4"/>
        <v>16.836735000000001</v>
      </c>
      <c r="I39" s="187">
        <f t="shared" si="18"/>
        <v>707.14287000000002</v>
      </c>
      <c r="J39" s="189">
        <f t="shared" si="19"/>
        <v>3535.7143500000002</v>
      </c>
      <c r="K39" s="190">
        <f t="shared" si="20"/>
        <v>84.183675000000008</v>
      </c>
      <c r="L39" s="153"/>
      <c r="M39" s="252"/>
      <c r="N39" s="252"/>
      <c r="O39" s="129"/>
      <c r="P39" s="255"/>
      <c r="Q39" s="255"/>
    </row>
    <row r="40" spans="1:17" ht="15.75">
      <c r="A40" s="182">
        <f t="shared" si="21"/>
        <v>24</v>
      </c>
      <c r="B40" s="120" t="s">
        <v>574</v>
      </c>
      <c r="C40" s="348" t="s">
        <v>20</v>
      </c>
      <c r="D40" s="245">
        <v>1</v>
      </c>
      <c r="E40" s="353">
        <v>28</v>
      </c>
      <c r="F40" s="361">
        <v>66.755099999999999</v>
      </c>
      <c r="G40" s="187">
        <f t="shared" si="17"/>
        <v>1869.1428000000001</v>
      </c>
      <c r="H40" s="188">
        <f t="shared" si="4"/>
        <v>16.688775</v>
      </c>
      <c r="I40" s="187">
        <f t="shared" si="18"/>
        <v>467.28570000000002</v>
      </c>
      <c r="J40" s="189">
        <f t="shared" si="19"/>
        <v>2336.4285</v>
      </c>
      <c r="K40" s="190">
        <f t="shared" si="20"/>
        <v>83.443875000000006</v>
      </c>
      <c r="L40" s="153"/>
      <c r="M40" s="252"/>
      <c r="N40" s="252"/>
      <c r="O40" s="129"/>
      <c r="P40" s="255"/>
      <c r="Q40" s="255"/>
    </row>
    <row r="41" spans="1:17" ht="15.75">
      <c r="A41" s="182">
        <f t="shared" si="21"/>
        <v>25</v>
      </c>
      <c r="B41" s="120" t="s">
        <v>575</v>
      </c>
      <c r="C41" s="348" t="s">
        <v>20</v>
      </c>
      <c r="D41" s="245">
        <v>1</v>
      </c>
      <c r="E41" s="353">
        <v>32</v>
      </c>
      <c r="F41" s="361">
        <v>119.0612</v>
      </c>
      <c r="G41" s="187">
        <f t="shared" si="17"/>
        <v>3809.9584</v>
      </c>
      <c r="H41" s="188">
        <f t="shared" si="4"/>
        <v>29.7653</v>
      </c>
      <c r="I41" s="187">
        <f t="shared" si="18"/>
        <v>952.4896</v>
      </c>
      <c r="J41" s="189">
        <f t="shared" si="19"/>
        <v>4762.4480000000003</v>
      </c>
      <c r="K41" s="190">
        <f t="shared" si="20"/>
        <v>148.82650000000001</v>
      </c>
      <c r="L41" s="153"/>
      <c r="M41" s="252"/>
      <c r="N41" s="252"/>
      <c r="O41" s="129"/>
      <c r="P41" s="255"/>
      <c r="Q41" s="255"/>
    </row>
    <row r="42" spans="1:17" ht="15.75">
      <c r="A42" s="182">
        <f t="shared" si="21"/>
        <v>26</v>
      </c>
      <c r="B42" s="120" t="s">
        <v>576</v>
      </c>
      <c r="C42" s="348" t="s">
        <v>52</v>
      </c>
      <c r="D42" s="245">
        <v>1</v>
      </c>
      <c r="E42" s="353">
        <v>1</v>
      </c>
      <c r="F42" s="361">
        <v>371.42860000000002</v>
      </c>
      <c r="G42" s="187">
        <f t="shared" si="17"/>
        <v>371.42860000000002</v>
      </c>
      <c r="H42" s="188">
        <f t="shared" si="4"/>
        <v>92.857150000000004</v>
      </c>
      <c r="I42" s="187">
        <f t="shared" si="18"/>
        <v>92.857150000000004</v>
      </c>
      <c r="J42" s="189">
        <f t="shared" si="19"/>
        <v>464.28575000000001</v>
      </c>
      <c r="K42" s="190">
        <f t="shared" si="20"/>
        <v>464.28575000000001</v>
      </c>
      <c r="L42" s="153"/>
      <c r="M42" s="252"/>
      <c r="N42" s="252"/>
      <c r="O42" s="129"/>
      <c r="P42" s="255"/>
      <c r="Q42" s="255"/>
    </row>
    <row r="43" spans="1:17" ht="15.75">
      <c r="A43" s="182">
        <f>A42+1</f>
        <v>27</v>
      </c>
      <c r="B43" s="120" t="s">
        <v>577</v>
      </c>
      <c r="C43" s="348" t="s">
        <v>20</v>
      </c>
      <c r="D43" s="245">
        <v>1</v>
      </c>
      <c r="E43" s="353">
        <v>7</v>
      </c>
      <c r="F43" s="361">
        <v>190.6122</v>
      </c>
      <c r="G43" s="187">
        <f t="shared" si="17"/>
        <v>1334.2854</v>
      </c>
      <c r="H43" s="188">
        <f t="shared" si="4"/>
        <v>47.65305</v>
      </c>
      <c r="I43" s="187">
        <f t="shared" si="18"/>
        <v>333.57135</v>
      </c>
      <c r="J43" s="189">
        <f t="shared" si="19"/>
        <v>1667.8567499999999</v>
      </c>
      <c r="K43" s="190">
        <f t="shared" si="20"/>
        <v>238.26524999999998</v>
      </c>
      <c r="L43" s="153"/>
      <c r="M43" s="252"/>
      <c r="N43" s="252"/>
      <c r="O43" s="129"/>
      <c r="P43" s="255"/>
      <c r="Q43" s="255"/>
    </row>
    <row r="44" spans="1:17" ht="15.75">
      <c r="A44" s="182">
        <f t="shared" si="21"/>
        <v>28</v>
      </c>
      <c r="B44" s="120" t="s">
        <v>578</v>
      </c>
      <c r="C44" s="348" t="s">
        <v>20</v>
      </c>
      <c r="D44" s="245">
        <v>1</v>
      </c>
      <c r="E44" s="353">
        <v>1</v>
      </c>
      <c r="F44" s="361">
        <v>295.5102</v>
      </c>
      <c r="G44" s="187">
        <f t="shared" si="17"/>
        <v>295.5102</v>
      </c>
      <c r="H44" s="188">
        <f t="shared" si="4"/>
        <v>73.877549999999999</v>
      </c>
      <c r="I44" s="187">
        <f t="shared" si="18"/>
        <v>73.877549999999999</v>
      </c>
      <c r="J44" s="189">
        <f t="shared" si="19"/>
        <v>369.38774999999998</v>
      </c>
      <c r="K44" s="190">
        <f t="shared" si="20"/>
        <v>369.38774999999998</v>
      </c>
      <c r="L44" s="153"/>
      <c r="M44" s="252"/>
      <c r="N44" s="252"/>
      <c r="O44" s="129"/>
      <c r="P44" s="255"/>
      <c r="Q44" s="255"/>
    </row>
    <row r="45" spans="1:17" ht="15.75">
      <c r="A45" s="182">
        <f>A44+1</f>
        <v>29</v>
      </c>
      <c r="B45" s="120" t="s">
        <v>579</v>
      </c>
      <c r="C45" s="348" t="s">
        <v>20</v>
      </c>
      <c r="D45" s="245">
        <v>1</v>
      </c>
      <c r="E45" s="353">
        <v>4</v>
      </c>
      <c r="F45" s="361">
        <v>259.18369999999999</v>
      </c>
      <c r="G45" s="187">
        <f t="shared" si="17"/>
        <v>1036.7348</v>
      </c>
      <c r="H45" s="188">
        <f t="shared" si="4"/>
        <v>64.795924999999997</v>
      </c>
      <c r="I45" s="187">
        <f t="shared" si="18"/>
        <v>259.18369999999999</v>
      </c>
      <c r="J45" s="189">
        <f t="shared" si="19"/>
        <v>1295.9185</v>
      </c>
      <c r="K45" s="190">
        <f t="shared" si="20"/>
        <v>323.979625</v>
      </c>
      <c r="L45" s="153"/>
      <c r="M45" s="252"/>
      <c r="N45" s="252"/>
      <c r="O45" s="129"/>
      <c r="P45" s="255"/>
      <c r="Q45" s="255"/>
    </row>
    <row r="46" spans="1:17" ht="15.75">
      <c r="A46" s="182">
        <f>A45+1</f>
        <v>30</v>
      </c>
      <c r="B46" s="120" t="s">
        <v>580</v>
      </c>
      <c r="C46" s="348" t="s">
        <v>304</v>
      </c>
      <c r="D46" s="245">
        <v>1</v>
      </c>
      <c r="E46" s="353">
        <v>100</v>
      </c>
      <c r="F46" s="361">
        <v>0.81632700000000002</v>
      </c>
      <c r="G46" s="187">
        <f t="shared" si="17"/>
        <v>81.6327</v>
      </c>
      <c r="H46" s="188">
        <f t="shared" si="4"/>
        <v>0.20408175000000001</v>
      </c>
      <c r="I46" s="187">
        <f t="shared" si="18"/>
        <v>20.408175</v>
      </c>
      <c r="J46" s="189">
        <f t="shared" si="19"/>
        <v>102.040875</v>
      </c>
      <c r="K46" s="190">
        <f t="shared" si="20"/>
        <v>1.0204087500000001</v>
      </c>
      <c r="L46" s="153"/>
      <c r="M46" s="252"/>
      <c r="N46" s="252"/>
      <c r="O46" s="129"/>
      <c r="P46" s="255"/>
      <c r="Q46" s="255"/>
    </row>
    <row r="47" spans="1:17" ht="15.75">
      <c r="A47" s="182">
        <f t="shared" ref="A47" si="22">A46+1</f>
        <v>31</v>
      </c>
      <c r="B47" s="120" t="s">
        <v>581</v>
      </c>
      <c r="C47" s="348" t="s">
        <v>304</v>
      </c>
      <c r="D47" s="245">
        <v>1</v>
      </c>
      <c r="E47" s="353">
        <v>8000</v>
      </c>
      <c r="F47" s="361">
        <v>0.583673</v>
      </c>
      <c r="G47" s="187">
        <f t="shared" si="17"/>
        <v>4669.384</v>
      </c>
      <c r="H47" s="188">
        <f t="shared" si="4"/>
        <v>0.14591825</v>
      </c>
      <c r="I47" s="187">
        <f t="shared" si="18"/>
        <v>1167.346</v>
      </c>
      <c r="J47" s="189">
        <f t="shared" si="19"/>
        <v>5836.73</v>
      </c>
      <c r="K47" s="190">
        <f t="shared" si="20"/>
        <v>0.72959124999999991</v>
      </c>
      <c r="L47" s="153"/>
      <c r="M47" s="252"/>
      <c r="N47" s="252"/>
      <c r="O47" s="129"/>
      <c r="P47" s="255"/>
      <c r="Q47" s="255"/>
    </row>
    <row r="48" spans="1:17" ht="15.75">
      <c r="A48" s="182">
        <f>A47+1</f>
        <v>32</v>
      </c>
      <c r="B48" s="120" t="s">
        <v>582</v>
      </c>
      <c r="C48" s="348" t="s">
        <v>304</v>
      </c>
      <c r="D48" s="245">
        <v>1</v>
      </c>
      <c r="E48" s="353">
        <v>100</v>
      </c>
      <c r="F48" s="361">
        <v>4.0816330000000001</v>
      </c>
      <c r="G48" s="187">
        <f t="shared" si="17"/>
        <v>408.16329999999999</v>
      </c>
      <c r="H48" s="188">
        <f t="shared" si="4"/>
        <v>1.02040825</v>
      </c>
      <c r="I48" s="187">
        <f t="shared" si="18"/>
        <v>102.040825</v>
      </c>
      <c r="J48" s="189">
        <f t="shared" si="19"/>
        <v>510.20412499999998</v>
      </c>
      <c r="K48" s="190">
        <f t="shared" si="20"/>
        <v>5.1020412500000001</v>
      </c>
      <c r="L48" s="153"/>
      <c r="M48" s="252"/>
      <c r="N48" s="252"/>
      <c r="O48" s="129"/>
      <c r="P48" s="255"/>
      <c r="Q48" s="255"/>
    </row>
    <row r="49" spans="6:17" ht="13.5" thickBot="1">
      <c r="F49" s="194"/>
      <c r="G49" s="195">
        <f>SUM(G13:G48)</f>
        <v>61047.460252000004</v>
      </c>
      <c r="H49" s="196"/>
      <c r="I49" s="195">
        <f>SUM(I13:I48)</f>
        <v>15261.865063000001</v>
      </c>
      <c r="J49" s="197"/>
      <c r="M49" s="268"/>
      <c r="N49" s="268"/>
      <c r="P49" s="268"/>
      <c r="Q49" s="268"/>
    </row>
    <row r="50" spans="6:17" ht="13.5" thickBot="1">
      <c r="F50" s="200"/>
      <c r="G50" s="201" t="s">
        <v>186</v>
      </c>
      <c r="H50" s="202">
        <v>0.02</v>
      </c>
      <c r="I50" s="203"/>
      <c r="J50" s="354">
        <f>H50*G49</f>
        <v>1220.9492050400002</v>
      </c>
      <c r="M50" s="268"/>
      <c r="N50" s="268"/>
      <c r="P50" s="268"/>
      <c r="Q50" s="268"/>
    </row>
    <row r="51" spans="6:17" ht="13.5" thickBot="1">
      <c r="F51" s="194"/>
      <c r="G51" s="205"/>
      <c r="H51" s="206"/>
      <c r="I51" s="205"/>
      <c r="J51" s="355"/>
      <c r="M51" s="268"/>
      <c r="N51" s="268"/>
      <c r="P51" s="268"/>
      <c r="Q51" s="268"/>
    </row>
    <row r="52" spans="6:17" ht="13.5" thickBot="1">
      <c r="F52" s="200"/>
      <c r="G52" s="203" t="s">
        <v>187</v>
      </c>
      <c r="H52" s="202"/>
      <c r="I52" s="203"/>
      <c r="J52" s="354">
        <f>SUM(J13:J50)</f>
        <v>77530.274520039995</v>
      </c>
      <c r="M52" s="268"/>
      <c r="N52" s="268"/>
      <c r="P52" s="268"/>
      <c r="Q52" s="268"/>
    </row>
    <row r="53" spans="6:17" ht="13.5" thickBot="1">
      <c r="F53" s="208"/>
      <c r="G53" s="209"/>
      <c r="H53" s="210"/>
      <c r="I53" s="209"/>
      <c r="J53" s="356"/>
      <c r="M53" s="268"/>
      <c r="N53" s="268"/>
      <c r="P53" s="268"/>
      <c r="Q53" s="268"/>
    </row>
    <row r="54" spans="6:17">
      <c r="F54" s="212"/>
      <c r="G54" s="213" t="s">
        <v>188</v>
      </c>
      <c r="H54" s="214">
        <v>0.08</v>
      </c>
      <c r="I54" s="215"/>
      <c r="J54" s="229">
        <f>J52*H54</f>
        <v>6202.4219616031996</v>
      </c>
      <c r="M54" s="268"/>
      <c r="N54" s="268"/>
      <c r="P54" s="268"/>
      <c r="Q54" s="268"/>
    </row>
    <row r="55" spans="6:17" ht="13.5" thickBot="1">
      <c r="F55" s="217"/>
      <c r="G55" s="218" t="s">
        <v>189</v>
      </c>
      <c r="H55" s="219"/>
      <c r="I55" s="220"/>
      <c r="J55" s="221">
        <f>J52+J54</f>
        <v>83732.696481643201</v>
      </c>
      <c r="M55" s="268"/>
      <c r="N55" s="268"/>
      <c r="P55" s="268"/>
      <c r="Q55" s="268"/>
    </row>
    <row r="56" spans="6:17" ht="13.5" thickBot="1">
      <c r="F56" s="222"/>
      <c r="G56" s="223"/>
      <c r="H56" s="224"/>
      <c r="I56" s="225"/>
      <c r="J56" s="357"/>
      <c r="M56" s="268"/>
      <c r="N56" s="268"/>
      <c r="P56" s="268"/>
      <c r="Q56" s="268"/>
    </row>
    <row r="57" spans="6:17">
      <c r="F57" s="227"/>
      <c r="G57" s="213" t="s">
        <v>190</v>
      </c>
      <c r="H57" s="214">
        <v>0.2</v>
      </c>
      <c r="I57" s="215"/>
      <c r="J57" s="229">
        <f>J55*H57</f>
        <v>16746.539296328639</v>
      </c>
      <c r="M57" s="268"/>
      <c r="N57" s="268"/>
      <c r="P57" s="268"/>
      <c r="Q57" s="268"/>
    </row>
    <row r="58" spans="6:17" ht="13.5" thickBot="1">
      <c r="F58" s="217"/>
      <c r="G58" s="218" t="s">
        <v>189</v>
      </c>
      <c r="H58" s="219"/>
      <c r="I58" s="220"/>
      <c r="J58" s="221">
        <f>J55+J57</f>
        <v>100479.23577797184</v>
      </c>
      <c r="M58" s="268"/>
      <c r="N58" s="268"/>
      <c r="P58" s="268"/>
      <c r="Q58" s="268"/>
    </row>
    <row r="59" spans="6:17" ht="13.5" thickBot="1">
      <c r="F59" s="222"/>
      <c r="G59" s="223"/>
      <c r="H59" s="224"/>
      <c r="I59" s="225"/>
      <c r="J59" s="357"/>
      <c r="M59" s="268"/>
      <c r="N59" s="268"/>
      <c r="P59" s="268"/>
      <c r="Q59" s="268"/>
    </row>
    <row r="60" spans="6:17">
      <c r="F60" s="227"/>
      <c r="G60" s="228" t="s">
        <v>191</v>
      </c>
      <c r="H60" s="214">
        <v>0.18</v>
      </c>
      <c r="I60" s="215"/>
      <c r="J60" s="229">
        <f>J58*H60</f>
        <v>18086.26244003493</v>
      </c>
      <c r="M60" s="268"/>
      <c r="N60" s="268"/>
      <c r="P60" s="268"/>
      <c r="Q60" s="268"/>
    </row>
    <row r="61" spans="6:17" ht="13.5" thickBot="1">
      <c r="F61" s="217"/>
      <c r="G61" s="230" t="s">
        <v>192</v>
      </c>
      <c r="H61" s="346" t="s">
        <v>11</v>
      </c>
      <c r="I61" s="232"/>
      <c r="J61" s="221">
        <f>J58+J60</f>
        <v>118565.49821800677</v>
      </c>
      <c r="M61" s="268"/>
      <c r="N61" s="268"/>
      <c r="P61" s="268"/>
      <c r="Q61" s="268"/>
    </row>
    <row r="62" spans="6:17">
      <c r="M62" s="268"/>
      <c r="N62" s="268"/>
    </row>
    <row r="63" spans="6:17">
      <c r="M63" s="268"/>
      <c r="N63" s="268"/>
    </row>
    <row r="64" spans="6:17">
      <c r="J64" s="347"/>
      <c r="M64" s="268"/>
      <c r="N64" s="268"/>
    </row>
    <row r="65" spans="13:14">
      <c r="M65" s="268"/>
      <c r="N65" s="268"/>
    </row>
  </sheetData>
  <mergeCells count="19">
    <mergeCell ref="A5:F5"/>
    <mergeCell ref="B1:D1"/>
    <mergeCell ref="A2:B2"/>
    <mergeCell ref="H2:J2"/>
    <mergeCell ref="A3:F3"/>
    <mergeCell ref="A4:F4"/>
    <mergeCell ref="C7:C8"/>
    <mergeCell ref="D7:E7"/>
    <mergeCell ref="F7:G7"/>
    <mergeCell ref="A12:K12"/>
    <mergeCell ref="A6:F6"/>
    <mergeCell ref="A7:A8"/>
    <mergeCell ref="Q7:Q8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2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64"/>
  <sheetViews>
    <sheetView showGridLines="0" zoomScale="85" zoomScaleNormal="85" zoomScalePageLayoutView="115" workbookViewId="0">
      <pane ySplit="9" topLeftCell="A28" activePane="bottomLeft" state="frozen"/>
      <selection activeCell="A292" sqref="A292:XFD292"/>
      <selection pane="bottomLeft" activeCell="D39" sqref="D39"/>
    </sheetView>
  </sheetViews>
  <sheetFormatPr defaultColWidth="8.875" defaultRowHeight="12.75"/>
  <cols>
    <col min="1" max="1" width="3.125" style="259" bestFit="1" customWidth="1"/>
    <col min="2" max="2" width="62.5" style="259" customWidth="1"/>
    <col min="3" max="3" width="10.75" style="259" customWidth="1"/>
    <col min="4" max="4" width="8.75" style="259" customWidth="1"/>
    <col min="5" max="5" width="9.5" style="259" bestFit="1" customWidth="1"/>
    <col min="6" max="6" width="11.125" style="259" customWidth="1"/>
    <col min="7" max="7" width="18.25" style="259" bestFit="1" customWidth="1"/>
    <col min="8" max="8" width="13.75" style="259" customWidth="1"/>
    <col min="9" max="9" width="16.125" style="259" bestFit="1" customWidth="1"/>
    <col min="10" max="10" width="13.875" style="259" customWidth="1"/>
    <col min="11" max="11" width="11.125" style="345" bestFit="1" customWidth="1"/>
    <col min="12" max="12" width="3.625" style="345" customWidth="1"/>
    <col min="13" max="13" width="12.25" style="259" customWidth="1"/>
    <col min="14" max="14" width="11" style="259" customWidth="1"/>
    <col min="15" max="15" width="7.375" style="259" customWidth="1"/>
    <col min="16" max="16" width="20.375" style="259" bestFit="1" customWidth="1"/>
    <col min="17" max="17" width="11.625" style="259" customWidth="1"/>
    <col min="18" max="19" width="6.625" style="259" customWidth="1"/>
    <col min="20" max="16384" width="8.875" style="259"/>
  </cols>
  <sheetData>
    <row r="1" spans="1:17" ht="13.5" thickBot="1">
      <c r="A1" s="257"/>
      <c r="B1" s="429"/>
      <c r="C1" s="429"/>
      <c r="D1" s="429"/>
      <c r="E1" s="129"/>
      <c r="F1" s="130"/>
      <c r="G1" s="129"/>
      <c r="H1" s="131"/>
      <c r="I1" s="132"/>
      <c r="J1" s="131"/>
      <c r="K1" s="133"/>
      <c r="L1" s="133"/>
      <c r="M1" s="134"/>
      <c r="N1" s="134"/>
    </row>
    <row r="2" spans="1:17" ht="13.5" thickBot="1">
      <c r="A2" s="415" t="s">
        <v>634</v>
      </c>
      <c r="B2" s="430"/>
      <c r="C2" s="136"/>
      <c r="D2" s="130"/>
      <c r="E2" s="129"/>
      <c r="F2" s="130"/>
      <c r="G2" s="137"/>
      <c r="H2" s="417" t="s">
        <v>9</v>
      </c>
      <c r="I2" s="418"/>
      <c r="J2" s="419"/>
      <c r="K2" s="138"/>
      <c r="L2" s="138"/>
      <c r="M2" s="134"/>
      <c r="N2" s="139"/>
    </row>
    <row r="3" spans="1:17" ht="16.5" customHeight="1" thickBot="1">
      <c r="A3" s="431"/>
      <c r="B3" s="431"/>
      <c r="C3" s="431"/>
      <c r="D3" s="431"/>
      <c r="E3" s="431"/>
      <c r="F3" s="431"/>
      <c r="G3" s="261"/>
      <c r="H3" s="141" t="s">
        <v>11</v>
      </c>
      <c r="I3" s="142" t="s">
        <v>10</v>
      </c>
      <c r="J3" s="143" t="s">
        <v>12</v>
      </c>
      <c r="K3" s="138"/>
      <c r="L3" s="138"/>
      <c r="M3" s="134"/>
      <c r="N3" s="139"/>
    </row>
    <row r="4" spans="1:17" ht="13.5" thickBot="1">
      <c r="A4" s="431"/>
      <c r="B4" s="431"/>
      <c r="C4" s="431"/>
      <c r="D4" s="431"/>
      <c r="E4" s="431"/>
      <c r="F4" s="431"/>
      <c r="G4" s="140"/>
      <c r="H4" s="144">
        <f>J60</f>
        <v>0</v>
      </c>
      <c r="I4" s="145">
        <f>H4*J4</f>
        <v>0</v>
      </c>
      <c r="J4" s="146">
        <f>'5. სახანძრო უსაფრთხოება'!J4</f>
        <v>1</v>
      </c>
      <c r="K4" s="138"/>
      <c r="L4" s="138"/>
      <c r="M4" s="134"/>
      <c r="N4" s="139"/>
    </row>
    <row r="5" spans="1:17">
      <c r="A5" s="413"/>
      <c r="B5" s="413"/>
      <c r="C5" s="413"/>
      <c r="D5" s="413"/>
      <c r="E5" s="413"/>
      <c r="F5" s="413"/>
      <c r="G5" s="147"/>
      <c r="H5" s="148"/>
      <c r="I5" s="149"/>
      <c r="J5" s="150"/>
      <c r="K5" s="138"/>
      <c r="L5" s="138"/>
      <c r="M5" s="134"/>
      <c r="N5" s="139"/>
    </row>
    <row r="6" spans="1:17" ht="13.5" thickBot="1">
      <c r="A6" s="427"/>
      <c r="B6" s="427"/>
      <c r="C6" s="428"/>
      <c r="D6" s="428"/>
      <c r="E6" s="428"/>
      <c r="F6" s="427"/>
      <c r="G6" s="151"/>
      <c r="H6" s="136"/>
      <c r="I6" s="129"/>
      <c r="J6" s="152"/>
      <c r="K6" s="153"/>
      <c r="L6" s="153"/>
      <c r="M6" s="154"/>
      <c r="N6" s="154"/>
    </row>
    <row r="7" spans="1:17" ht="16.149999999999999" customHeight="1" thickBot="1">
      <c r="A7" s="406" t="s">
        <v>604</v>
      </c>
      <c r="B7" s="155" t="s">
        <v>31</v>
      </c>
      <c r="C7" s="408" t="s">
        <v>32</v>
      </c>
      <c r="D7" s="410" t="s">
        <v>33</v>
      </c>
      <c r="E7" s="411"/>
      <c r="F7" s="412" t="s">
        <v>34</v>
      </c>
      <c r="G7" s="397"/>
      <c r="H7" s="396" t="s">
        <v>35</v>
      </c>
      <c r="I7" s="397"/>
      <c r="J7" s="398" t="s">
        <v>36</v>
      </c>
      <c r="K7" s="400" t="s">
        <v>37</v>
      </c>
      <c r="L7" s="259"/>
      <c r="M7" s="391" t="s">
        <v>38</v>
      </c>
      <c r="N7" s="391" t="s">
        <v>39</v>
      </c>
      <c r="P7" s="402" t="s">
        <v>40</v>
      </c>
      <c r="Q7" s="391" t="s">
        <v>41</v>
      </c>
    </row>
    <row r="8" spans="1:17" ht="26.25" thickBot="1">
      <c r="A8" s="407"/>
      <c r="B8" s="156"/>
      <c r="C8" s="409"/>
      <c r="D8" s="237" t="s">
        <v>42</v>
      </c>
      <c r="E8" s="238" t="s">
        <v>43</v>
      </c>
      <c r="F8" s="157" t="s">
        <v>44</v>
      </c>
      <c r="G8" s="158" t="s">
        <v>43</v>
      </c>
      <c r="H8" s="159" t="s">
        <v>44</v>
      </c>
      <c r="I8" s="158" t="s">
        <v>43</v>
      </c>
      <c r="J8" s="399"/>
      <c r="K8" s="401"/>
      <c r="L8" s="259"/>
      <c r="M8" s="392"/>
      <c r="N8" s="392"/>
      <c r="P8" s="403"/>
      <c r="Q8" s="392"/>
    </row>
    <row r="9" spans="1:17">
      <c r="A9" s="160" t="s">
        <v>0</v>
      </c>
      <c r="B9" s="161" t="s">
        <v>1</v>
      </c>
      <c r="C9" s="337" t="s">
        <v>2</v>
      </c>
      <c r="D9" s="338" t="s">
        <v>13</v>
      </c>
      <c r="E9" s="339" t="s">
        <v>3</v>
      </c>
      <c r="F9" s="164" t="s">
        <v>4</v>
      </c>
      <c r="G9" s="164" t="s">
        <v>5</v>
      </c>
      <c r="H9" s="165" t="s">
        <v>6</v>
      </c>
      <c r="I9" s="164" t="s">
        <v>7</v>
      </c>
      <c r="J9" s="166" t="s">
        <v>8</v>
      </c>
      <c r="K9" s="167" t="s">
        <v>15</v>
      </c>
      <c r="L9" s="259"/>
      <c r="M9" s="165" t="s">
        <v>14</v>
      </c>
      <c r="N9" s="166" t="s">
        <v>16</v>
      </c>
      <c r="P9" s="165" t="s">
        <v>45</v>
      </c>
      <c r="Q9" s="166" t="s">
        <v>46</v>
      </c>
    </row>
    <row r="10" spans="1:17">
      <c r="A10" s="340"/>
      <c r="B10" s="341"/>
      <c r="C10" s="342"/>
      <c r="D10" s="343"/>
      <c r="E10" s="343"/>
      <c r="F10" s="341"/>
      <c r="G10" s="341"/>
      <c r="H10" s="341"/>
      <c r="I10" s="341"/>
      <c r="J10" s="341"/>
      <c r="K10" s="344"/>
      <c r="L10" s="259"/>
      <c r="M10" s="322"/>
      <c r="N10" s="322"/>
      <c r="P10" s="322"/>
      <c r="Q10" s="322"/>
    </row>
    <row r="11" spans="1:17" s="28" customFormat="1">
      <c r="A11" s="446"/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9"/>
      <c r="M11" s="321"/>
      <c r="N11" s="321"/>
      <c r="O11" s="9"/>
      <c r="P11" s="321"/>
      <c r="Q11" s="321"/>
    </row>
    <row r="12" spans="1:17" s="28" customFormat="1" ht="27.75" customHeight="1">
      <c r="A12" s="124"/>
      <c r="B12" s="126"/>
      <c r="C12" s="127"/>
      <c r="D12" s="351"/>
      <c r="E12" s="352"/>
      <c r="F12" s="124"/>
      <c r="G12" s="124"/>
      <c r="H12" s="124"/>
      <c r="I12" s="124"/>
      <c r="J12" s="124"/>
      <c r="K12" s="125"/>
      <c r="L12" s="27"/>
      <c r="M12" s="349"/>
      <c r="N12" s="349"/>
      <c r="O12" s="129"/>
      <c r="P12" s="350"/>
      <c r="Q12" s="350"/>
    </row>
    <row r="13" spans="1:17" ht="30" customHeight="1">
      <c r="A13" s="182"/>
      <c r="B13" s="120"/>
      <c r="C13" s="348"/>
      <c r="D13" s="245"/>
      <c r="E13" s="353"/>
      <c r="F13" s="186">
        <f t="shared" ref="F13:F28" si="0">M13/$J$4</f>
        <v>0</v>
      </c>
      <c r="G13" s="187">
        <f t="shared" ref="G13:G28" si="1">F13*E13</f>
        <v>0</v>
      </c>
      <c r="H13" s="188">
        <f t="shared" ref="H13:H28" si="2">N13/$J$4</f>
        <v>0</v>
      </c>
      <c r="I13" s="187">
        <f t="shared" ref="I13:I28" si="3">H13*E13</f>
        <v>0</v>
      </c>
      <c r="J13" s="189">
        <f t="shared" ref="J13:J28" si="4">G13+I13</f>
        <v>0</v>
      </c>
      <c r="K13" s="190" t="e">
        <f t="shared" ref="K13:K28" si="5">J13/E13</f>
        <v>#DIV/0!</v>
      </c>
      <c r="L13" s="153"/>
      <c r="M13" s="252"/>
      <c r="N13" s="252"/>
      <c r="O13" s="129"/>
      <c r="P13" s="255"/>
      <c r="Q13" s="255"/>
    </row>
    <row r="14" spans="1:17" ht="15">
      <c r="A14" s="182"/>
      <c r="B14" s="120"/>
      <c r="C14" s="348"/>
      <c r="D14" s="245"/>
      <c r="E14" s="353"/>
      <c r="F14" s="186">
        <f t="shared" si="0"/>
        <v>0</v>
      </c>
      <c r="G14" s="187">
        <f t="shared" si="1"/>
        <v>0</v>
      </c>
      <c r="H14" s="188">
        <f t="shared" si="2"/>
        <v>0</v>
      </c>
      <c r="I14" s="187">
        <f t="shared" si="3"/>
        <v>0</v>
      </c>
      <c r="J14" s="189">
        <f t="shared" si="4"/>
        <v>0</v>
      </c>
      <c r="K14" s="190" t="e">
        <f t="shared" si="5"/>
        <v>#DIV/0!</v>
      </c>
      <c r="L14" s="153"/>
      <c r="M14" s="252"/>
      <c r="N14" s="252"/>
      <c r="O14" s="129"/>
      <c r="P14" s="255"/>
      <c r="Q14" s="255"/>
    </row>
    <row r="15" spans="1:17" ht="15">
      <c r="A15" s="182"/>
      <c r="B15" s="120"/>
      <c r="C15" s="348"/>
      <c r="D15" s="245"/>
      <c r="E15" s="353"/>
      <c r="F15" s="186">
        <f t="shared" si="0"/>
        <v>0</v>
      </c>
      <c r="G15" s="187">
        <f t="shared" si="1"/>
        <v>0</v>
      </c>
      <c r="H15" s="188">
        <f t="shared" si="2"/>
        <v>0</v>
      </c>
      <c r="I15" s="187">
        <f t="shared" si="3"/>
        <v>0</v>
      </c>
      <c r="J15" s="189">
        <f t="shared" si="4"/>
        <v>0</v>
      </c>
      <c r="K15" s="190" t="e">
        <f t="shared" si="5"/>
        <v>#DIV/0!</v>
      </c>
      <c r="L15" s="153"/>
      <c r="M15" s="252"/>
      <c r="N15" s="252"/>
      <c r="O15" s="129"/>
      <c r="P15" s="255"/>
      <c r="Q15" s="255"/>
    </row>
    <row r="16" spans="1:17" ht="15">
      <c r="A16" s="182"/>
      <c r="B16" s="120"/>
      <c r="C16" s="348"/>
      <c r="D16" s="245"/>
      <c r="E16" s="353"/>
      <c r="F16" s="186">
        <f t="shared" si="0"/>
        <v>0</v>
      </c>
      <c r="G16" s="187">
        <f t="shared" si="1"/>
        <v>0</v>
      </c>
      <c r="H16" s="188">
        <f t="shared" si="2"/>
        <v>0</v>
      </c>
      <c r="I16" s="187">
        <f t="shared" si="3"/>
        <v>0</v>
      </c>
      <c r="J16" s="189">
        <f t="shared" si="4"/>
        <v>0</v>
      </c>
      <c r="K16" s="190" t="e">
        <f t="shared" si="5"/>
        <v>#DIV/0!</v>
      </c>
      <c r="L16" s="153"/>
      <c r="M16" s="252"/>
      <c r="N16" s="252"/>
      <c r="O16" s="129"/>
      <c r="P16" s="255"/>
      <c r="Q16" s="255"/>
    </row>
    <row r="17" spans="1:17" ht="15">
      <c r="A17" s="182"/>
      <c r="B17" s="120"/>
      <c r="C17" s="348"/>
      <c r="D17" s="245"/>
      <c r="E17" s="353"/>
      <c r="F17" s="186">
        <f t="shared" si="0"/>
        <v>0</v>
      </c>
      <c r="G17" s="187">
        <f t="shared" si="1"/>
        <v>0</v>
      </c>
      <c r="H17" s="188">
        <f t="shared" si="2"/>
        <v>0</v>
      </c>
      <c r="I17" s="187">
        <f t="shared" si="3"/>
        <v>0</v>
      </c>
      <c r="J17" s="189">
        <f t="shared" si="4"/>
        <v>0</v>
      </c>
      <c r="K17" s="190" t="e">
        <f t="shared" si="5"/>
        <v>#DIV/0!</v>
      </c>
      <c r="L17" s="153"/>
      <c r="M17" s="252"/>
      <c r="N17" s="252"/>
      <c r="O17" s="129"/>
      <c r="P17" s="255"/>
      <c r="Q17" s="255"/>
    </row>
    <row r="18" spans="1:17" ht="15">
      <c r="A18" s="182"/>
      <c r="B18" s="120"/>
      <c r="C18" s="348"/>
      <c r="D18" s="245"/>
      <c r="E18" s="353"/>
      <c r="F18" s="186">
        <f t="shared" si="0"/>
        <v>0</v>
      </c>
      <c r="G18" s="187">
        <f t="shared" si="1"/>
        <v>0</v>
      </c>
      <c r="H18" s="188">
        <f t="shared" si="2"/>
        <v>0</v>
      </c>
      <c r="I18" s="187">
        <f t="shared" si="3"/>
        <v>0</v>
      </c>
      <c r="J18" s="189">
        <f t="shared" si="4"/>
        <v>0</v>
      </c>
      <c r="K18" s="190" t="e">
        <f t="shared" si="5"/>
        <v>#DIV/0!</v>
      </c>
      <c r="L18" s="153"/>
      <c r="M18" s="252"/>
      <c r="N18" s="252"/>
      <c r="O18" s="129"/>
      <c r="P18" s="255"/>
      <c r="Q18" s="255"/>
    </row>
    <row r="19" spans="1:17" ht="15">
      <c r="A19" s="182"/>
      <c r="B19" s="120"/>
      <c r="C19" s="348"/>
      <c r="D19" s="245"/>
      <c r="E19" s="353"/>
      <c r="F19" s="186">
        <f t="shared" si="0"/>
        <v>0</v>
      </c>
      <c r="G19" s="187">
        <f t="shared" si="1"/>
        <v>0</v>
      </c>
      <c r="H19" s="188">
        <f t="shared" si="2"/>
        <v>0</v>
      </c>
      <c r="I19" s="187">
        <f t="shared" si="3"/>
        <v>0</v>
      </c>
      <c r="J19" s="189">
        <f t="shared" si="4"/>
        <v>0</v>
      </c>
      <c r="K19" s="190" t="e">
        <f t="shared" si="5"/>
        <v>#DIV/0!</v>
      </c>
      <c r="L19" s="153"/>
      <c r="M19" s="252"/>
      <c r="N19" s="252"/>
      <c r="O19" s="129"/>
      <c r="P19" s="255"/>
      <c r="Q19" s="255"/>
    </row>
    <row r="20" spans="1:17" ht="15">
      <c r="A20" s="182"/>
      <c r="B20" s="120"/>
      <c r="C20" s="348"/>
      <c r="D20" s="245"/>
      <c r="E20" s="353"/>
      <c r="F20" s="186">
        <f t="shared" si="0"/>
        <v>0</v>
      </c>
      <c r="G20" s="187">
        <f t="shared" si="1"/>
        <v>0</v>
      </c>
      <c r="H20" s="188">
        <f t="shared" si="2"/>
        <v>0</v>
      </c>
      <c r="I20" s="187">
        <f t="shared" si="3"/>
        <v>0</v>
      </c>
      <c r="J20" s="189">
        <f t="shared" si="4"/>
        <v>0</v>
      </c>
      <c r="K20" s="190" t="e">
        <f t="shared" si="5"/>
        <v>#DIV/0!</v>
      </c>
      <c r="L20" s="153"/>
      <c r="M20" s="252"/>
      <c r="N20" s="252"/>
      <c r="O20" s="129"/>
      <c r="P20" s="255"/>
      <c r="Q20" s="255"/>
    </row>
    <row r="21" spans="1:17" ht="15">
      <c r="A21" s="182"/>
      <c r="B21" s="120"/>
      <c r="C21" s="348"/>
      <c r="D21" s="245"/>
      <c r="E21" s="353"/>
      <c r="F21" s="186">
        <f t="shared" si="0"/>
        <v>0</v>
      </c>
      <c r="G21" s="187">
        <f t="shared" si="1"/>
        <v>0</v>
      </c>
      <c r="H21" s="188">
        <f t="shared" si="2"/>
        <v>0</v>
      </c>
      <c r="I21" s="187">
        <f t="shared" si="3"/>
        <v>0</v>
      </c>
      <c r="J21" s="189">
        <f t="shared" si="4"/>
        <v>0</v>
      </c>
      <c r="K21" s="190" t="e">
        <f t="shared" si="5"/>
        <v>#DIV/0!</v>
      </c>
      <c r="L21" s="153"/>
      <c r="M21" s="252"/>
      <c r="N21" s="252"/>
      <c r="O21" s="129"/>
      <c r="P21" s="255"/>
      <c r="Q21" s="255"/>
    </row>
    <row r="22" spans="1:17" ht="15">
      <c r="A22" s="182"/>
      <c r="B22" s="120"/>
      <c r="C22" s="348"/>
      <c r="D22" s="245"/>
      <c r="E22" s="353"/>
      <c r="F22" s="186">
        <f t="shared" si="0"/>
        <v>0</v>
      </c>
      <c r="G22" s="187">
        <f t="shared" si="1"/>
        <v>0</v>
      </c>
      <c r="H22" s="188">
        <f t="shared" si="2"/>
        <v>0</v>
      </c>
      <c r="I22" s="187">
        <f t="shared" si="3"/>
        <v>0</v>
      </c>
      <c r="J22" s="189">
        <f t="shared" si="4"/>
        <v>0</v>
      </c>
      <c r="K22" s="190" t="e">
        <f t="shared" si="5"/>
        <v>#DIV/0!</v>
      </c>
      <c r="L22" s="153"/>
      <c r="M22" s="252"/>
      <c r="N22" s="252"/>
      <c r="O22" s="129"/>
      <c r="P22" s="255"/>
      <c r="Q22" s="255"/>
    </row>
    <row r="23" spans="1:17" ht="15">
      <c r="A23" s="182"/>
      <c r="B23" s="120"/>
      <c r="C23" s="348"/>
      <c r="D23" s="245"/>
      <c r="E23" s="353"/>
      <c r="F23" s="186">
        <f t="shared" si="0"/>
        <v>0</v>
      </c>
      <c r="G23" s="187">
        <f t="shared" si="1"/>
        <v>0</v>
      </c>
      <c r="H23" s="188">
        <f t="shared" si="2"/>
        <v>0</v>
      </c>
      <c r="I23" s="187">
        <f t="shared" si="3"/>
        <v>0</v>
      </c>
      <c r="J23" s="189">
        <f t="shared" si="4"/>
        <v>0</v>
      </c>
      <c r="K23" s="190" t="e">
        <f t="shared" si="5"/>
        <v>#DIV/0!</v>
      </c>
      <c r="L23" s="153"/>
      <c r="M23" s="252"/>
      <c r="N23" s="252"/>
      <c r="O23" s="129"/>
      <c r="P23" s="255"/>
      <c r="Q23" s="255"/>
    </row>
    <row r="24" spans="1:17" ht="15">
      <c r="A24" s="182"/>
      <c r="B24" s="120"/>
      <c r="C24" s="348"/>
      <c r="D24" s="245"/>
      <c r="E24" s="353"/>
      <c r="F24" s="186">
        <f t="shared" si="0"/>
        <v>0</v>
      </c>
      <c r="G24" s="187">
        <f t="shared" si="1"/>
        <v>0</v>
      </c>
      <c r="H24" s="188">
        <f t="shared" si="2"/>
        <v>0</v>
      </c>
      <c r="I24" s="187">
        <f t="shared" si="3"/>
        <v>0</v>
      </c>
      <c r="J24" s="189">
        <f t="shared" si="4"/>
        <v>0</v>
      </c>
      <c r="K24" s="190" t="e">
        <f t="shared" si="5"/>
        <v>#DIV/0!</v>
      </c>
      <c r="L24" s="153"/>
      <c r="M24" s="252"/>
      <c r="N24" s="252"/>
      <c r="O24" s="129"/>
      <c r="P24" s="255"/>
      <c r="Q24" s="255"/>
    </row>
    <row r="25" spans="1:17" ht="15">
      <c r="A25" s="182"/>
      <c r="B25" s="120"/>
      <c r="C25" s="348"/>
      <c r="D25" s="245"/>
      <c r="E25" s="353"/>
      <c r="F25" s="186">
        <f t="shared" si="0"/>
        <v>0</v>
      </c>
      <c r="G25" s="187">
        <f t="shared" si="1"/>
        <v>0</v>
      </c>
      <c r="H25" s="188">
        <f t="shared" si="2"/>
        <v>0</v>
      </c>
      <c r="I25" s="187">
        <f t="shared" si="3"/>
        <v>0</v>
      </c>
      <c r="J25" s="189">
        <f t="shared" si="4"/>
        <v>0</v>
      </c>
      <c r="K25" s="190" t="e">
        <f t="shared" si="5"/>
        <v>#DIV/0!</v>
      </c>
      <c r="L25" s="153"/>
      <c r="M25" s="252"/>
      <c r="N25" s="252"/>
      <c r="O25" s="129"/>
      <c r="P25" s="255"/>
      <c r="Q25" s="255"/>
    </row>
    <row r="26" spans="1:17" ht="15">
      <c r="A26" s="182"/>
      <c r="B26" s="120"/>
      <c r="C26" s="348"/>
      <c r="D26" s="245"/>
      <c r="E26" s="353"/>
      <c r="F26" s="186">
        <f t="shared" si="0"/>
        <v>0</v>
      </c>
      <c r="G26" s="187">
        <f t="shared" si="1"/>
        <v>0</v>
      </c>
      <c r="H26" s="188">
        <f t="shared" si="2"/>
        <v>0</v>
      </c>
      <c r="I26" s="187">
        <f t="shared" si="3"/>
        <v>0</v>
      </c>
      <c r="J26" s="189">
        <f t="shared" si="4"/>
        <v>0</v>
      </c>
      <c r="K26" s="190" t="e">
        <f t="shared" si="5"/>
        <v>#DIV/0!</v>
      </c>
      <c r="L26" s="153"/>
      <c r="M26" s="252"/>
      <c r="N26" s="252"/>
      <c r="O26" s="129"/>
      <c r="P26" s="255"/>
      <c r="Q26" s="255"/>
    </row>
    <row r="27" spans="1:17" ht="15">
      <c r="A27" s="182"/>
      <c r="B27" s="120"/>
      <c r="C27" s="348"/>
      <c r="D27" s="245"/>
      <c r="E27" s="353"/>
      <c r="F27" s="186">
        <f t="shared" si="0"/>
        <v>0</v>
      </c>
      <c r="G27" s="187">
        <f t="shared" si="1"/>
        <v>0</v>
      </c>
      <c r="H27" s="188">
        <f t="shared" si="2"/>
        <v>0</v>
      </c>
      <c r="I27" s="187">
        <f t="shared" si="3"/>
        <v>0</v>
      </c>
      <c r="J27" s="189">
        <f t="shared" si="4"/>
        <v>0</v>
      </c>
      <c r="K27" s="190" t="e">
        <f t="shared" si="5"/>
        <v>#DIV/0!</v>
      </c>
      <c r="L27" s="153"/>
      <c r="M27" s="252"/>
      <c r="N27" s="252"/>
      <c r="O27" s="129"/>
      <c r="P27" s="255"/>
      <c r="Q27" s="255"/>
    </row>
    <row r="28" spans="1:17" ht="15">
      <c r="A28" s="182"/>
      <c r="B28" s="120"/>
      <c r="C28" s="348"/>
      <c r="D28" s="245"/>
      <c r="E28" s="353"/>
      <c r="F28" s="186">
        <f t="shared" si="0"/>
        <v>0</v>
      </c>
      <c r="G28" s="187">
        <f t="shared" si="1"/>
        <v>0</v>
      </c>
      <c r="H28" s="188">
        <f t="shared" si="2"/>
        <v>0</v>
      </c>
      <c r="I28" s="187">
        <f t="shared" si="3"/>
        <v>0</v>
      </c>
      <c r="J28" s="189">
        <f t="shared" si="4"/>
        <v>0</v>
      </c>
      <c r="K28" s="190" t="e">
        <f t="shared" si="5"/>
        <v>#DIV/0!</v>
      </c>
      <c r="L28" s="153"/>
      <c r="M28" s="252"/>
      <c r="N28" s="252"/>
      <c r="O28" s="129"/>
      <c r="P28" s="255"/>
      <c r="Q28" s="255"/>
    </row>
    <row r="29" spans="1:17" s="28" customFormat="1" ht="27.75" customHeight="1">
      <c r="A29" s="124"/>
      <c r="B29" s="126"/>
      <c r="C29" s="127"/>
      <c r="D29" s="351"/>
      <c r="E29" s="352"/>
      <c r="F29" s="124"/>
      <c r="G29" s="124"/>
      <c r="H29" s="124"/>
      <c r="I29" s="124"/>
      <c r="J29" s="124"/>
      <c r="K29" s="125"/>
      <c r="L29" s="27"/>
      <c r="M29" s="349"/>
      <c r="N29" s="349"/>
      <c r="O29" s="129"/>
      <c r="P29" s="350"/>
      <c r="Q29" s="350"/>
    </row>
    <row r="30" spans="1:17" ht="15">
      <c r="A30" s="182"/>
      <c r="B30" s="120"/>
      <c r="C30" s="348"/>
      <c r="D30" s="245"/>
      <c r="E30" s="353"/>
      <c r="F30" s="186">
        <f>M30/$J$4</f>
        <v>0</v>
      </c>
      <c r="G30" s="187">
        <f t="shared" ref="G30:G32" si="6">F30*E30</f>
        <v>0</v>
      </c>
      <c r="H30" s="188">
        <f>N30/$J$4</f>
        <v>0</v>
      </c>
      <c r="I30" s="187">
        <f t="shared" ref="I30:I32" si="7">H30*E30</f>
        <v>0</v>
      </c>
      <c r="J30" s="189">
        <f t="shared" ref="J30:J32" si="8">G30+I30</f>
        <v>0</v>
      </c>
      <c r="K30" s="190" t="e">
        <f t="shared" ref="K30:K32" si="9">J30/E30</f>
        <v>#DIV/0!</v>
      </c>
      <c r="L30" s="153"/>
      <c r="M30" s="252"/>
      <c r="N30" s="252"/>
      <c r="O30" s="129"/>
      <c r="P30" s="255"/>
      <c r="Q30" s="255"/>
    </row>
    <row r="31" spans="1:17" ht="15">
      <c r="A31" s="182"/>
      <c r="B31" s="120"/>
      <c r="C31" s="348"/>
      <c r="D31" s="245"/>
      <c r="E31" s="353"/>
      <c r="F31" s="186">
        <f>M31/$J$4</f>
        <v>0</v>
      </c>
      <c r="G31" s="187">
        <f t="shared" si="6"/>
        <v>0</v>
      </c>
      <c r="H31" s="188">
        <f>N31/$J$4</f>
        <v>0</v>
      </c>
      <c r="I31" s="187">
        <f t="shared" si="7"/>
        <v>0</v>
      </c>
      <c r="J31" s="189">
        <f t="shared" si="8"/>
        <v>0</v>
      </c>
      <c r="K31" s="190" t="e">
        <f t="shared" si="9"/>
        <v>#DIV/0!</v>
      </c>
      <c r="L31" s="153"/>
      <c r="M31" s="252"/>
      <c r="N31" s="252"/>
      <c r="O31" s="129"/>
      <c r="P31" s="255"/>
      <c r="Q31" s="255"/>
    </row>
    <row r="32" spans="1:17" ht="15">
      <c r="A32" s="182"/>
      <c r="B32" s="120"/>
      <c r="C32" s="348"/>
      <c r="D32" s="245"/>
      <c r="E32" s="353"/>
      <c r="F32" s="186">
        <f>M32/$J$4</f>
        <v>0</v>
      </c>
      <c r="G32" s="187">
        <f t="shared" si="6"/>
        <v>0</v>
      </c>
      <c r="H32" s="188">
        <f>N32/$J$4</f>
        <v>0</v>
      </c>
      <c r="I32" s="187">
        <f t="shared" si="7"/>
        <v>0</v>
      </c>
      <c r="J32" s="189">
        <f t="shared" si="8"/>
        <v>0</v>
      </c>
      <c r="K32" s="190" t="e">
        <f t="shared" si="9"/>
        <v>#DIV/0!</v>
      </c>
      <c r="L32" s="153"/>
      <c r="M32" s="252"/>
      <c r="N32" s="252"/>
      <c r="O32" s="129"/>
      <c r="P32" s="255"/>
      <c r="Q32" s="255"/>
    </row>
    <row r="33" spans="1:17" s="28" customFormat="1" ht="27.75" customHeight="1">
      <c r="A33" s="124"/>
      <c r="B33" s="126"/>
      <c r="C33" s="127"/>
      <c r="D33" s="351"/>
      <c r="E33" s="352"/>
      <c r="F33" s="124"/>
      <c r="G33" s="124"/>
      <c r="H33" s="124"/>
      <c r="I33" s="124"/>
      <c r="J33" s="124"/>
      <c r="K33" s="125"/>
      <c r="L33" s="27"/>
      <c r="M33" s="349"/>
      <c r="N33" s="349"/>
      <c r="O33" s="129"/>
      <c r="P33" s="350"/>
      <c r="Q33" s="350"/>
    </row>
    <row r="34" spans="1:17" ht="15">
      <c r="A34" s="182"/>
      <c r="B34" s="120"/>
      <c r="C34" s="348"/>
      <c r="D34" s="245"/>
      <c r="E34" s="353"/>
      <c r="F34" s="186">
        <f t="shared" ref="F34" si="10">M34/$J$4</f>
        <v>0</v>
      </c>
      <c r="G34" s="187">
        <f t="shared" ref="G34" si="11">F34*E34</f>
        <v>0</v>
      </c>
      <c r="H34" s="188">
        <f t="shared" ref="H34" si="12">N34/$J$4</f>
        <v>0</v>
      </c>
      <c r="I34" s="187">
        <f t="shared" ref="I34" si="13">H34*E34</f>
        <v>0</v>
      </c>
      <c r="J34" s="189">
        <f t="shared" ref="J34" si="14">G34+I34</f>
        <v>0</v>
      </c>
      <c r="K34" s="190" t="e">
        <f t="shared" ref="K34" si="15">J34/E34</f>
        <v>#DIV/0!</v>
      </c>
      <c r="L34" s="153"/>
      <c r="M34" s="252"/>
      <c r="N34" s="252"/>
      <c r="O34" s="129"/>
      <c r="P34" s="255"/>
      <c r="Q34" s="255"/>
    </row>
    <row r="35" spans="1:17" s="28" customFormat="1" ht="27.75" customHeight="1">
      <c r="A35" s="124"/>
      <c r="B35" s="126"/>
      <c r="C35" s="127"/>
      <c r="D35" s="351"/>
      <c r="E35" s="352"/>
      <c r="F35" s="124"/>
      <c r="G35" s="124"/>
      <c r="H35" s="124"/>
      <c r="I35" s="124"/>
      <c r="J35" s="124"/>
      <c r="K35" s="125"/>
      <c r="L35" s="27"/>
      <c r="M35" s="349"/>
      <c r="N35" s="349"/>
      <c r="O35" s="129"/>
      <c r="P35" s="350"/>
      <c r="Q35" s="350"/>
    </row>
    <row r="36" spans="1:17" ht="15">
      <c r="A36" s="182"/>
      <c r="B36" s="120"/>
      <c r="C36" s="348"/>
      <c r="D36" s="245"/>
      <c r="E36" s="353"/>
      <c r="F36" s="186">
        <f t="shared" ref="F36:F47" si="16">M36/$J$4</f>
        <v>0</v>
      </c>
      <c r="G36" s="187">
        <f t="shared" ref="G36:G47" si="17">F36*E36</f>
        <v>0</v>
      </c>
      <c r="H36" s="188">
        <f t="shared" ref="H36:H47" si="18">N36/$J$4</f>
        <v>0</v>
      </c>
      <c r="I36" s="187">
        <f t="shared" ref="I36:I47" si="19">H36*E36</f>
        <v>0</v>
      </c>
      <c r="J36" s="189">
        <f t="shared" ref="J36:J47" si="20">G36+I36</f>
        <v>0</v>
      </c>
      <c r="K36" s="190" t="e">
        <f t="shared" ref="K36:K47" si="21">J36/E36</f>
        <v>#DIV/0!</v>
      </c>
      <c r="L36" s="153"/>
      <c r="M36" s="252"/>
      <c r="N36" s="252"/>
      <c r="O36" s="129"/>
      <c r="P36" s="255"/>
      <c r="Q36" s="255"/>
    </row>
    <row r="37" spans="1:17" ht="15">
      <c r="A37" s="182"/>
      <c r="B37" s="120"/>
      <c r="C37" s="348"/>
      <c r="D37" s="245"/>
      <c r="E37" s="353"/>
      <c r="F37" s="186">
        <f t="shared" si="16"/>
        <v>0</v>
      </c>
      <c r="G37" s="187">
        <f t="shared" si="17"/>
        <v>0</v>
      </c>
      <c r="H37" s="188">
        <f t="shared" si="18"/>
        <v>0</v>
      </c>
      <c r="I37" s="187">
        <f t="shared" si="19"/>
        <v>0</v>
      </c>
      <c r="J37" s="189">
        <f t="shared" si="20"/>
        <v>0</v>
      </c>
      <c r="K37" s="190" t="e">
        <f t="shared" si="21"/>
        <v>#DIV/0!</v>
      </c>
      <c r="L37" s="153"/>
      <c r="M37" s="252"/>
      <c r="N37" s="252"/>
      <c r="O37" s="129"/>
      <c r="P37" s="255"/>
      <c r="Q37" s="255"/>
    </row>
    <row r="38" spans="1:17" ht="15">
      <c r="A38" s="182"/>
      <c r="B38" s="120"/>
      <c r="C38" s="348"/>
      <c r="D38" s="245"/>
      <c r="E38" s="353"/>
      <c r="F38" s="186">
        <f t="shared" si="16"/>
        <v>0</v>
      </c>
      <c r="G38" s="187">
        <f t="shared" si="17"/>
        <v>0</v>
      </c>
      <c r="H38" s="188">
        <f t="shared" si="18"/>
        <v>0</v>
      </c>
      <c r="I38" s="187">
        <f t="shared" si="19"/>
        <v>0</v>
      </c>
      <c r="J38" s="189">
        <f t="shared" si="20"/>
        <v>0</v>
      </c>
      <c r="K38" s="190" t="e">
        <f t="shared" si="21"/>
        <v>#DIV/0!</v>
      </c>
      <c r="L38" s="153"/>
      <c r="M38" s="252"/>
      <c r="N38" s="252"/>
      <c r="O38" s="129"/>
      <c r="P38" s="255"/>
      <c r="Q38" s="255"/>
    </row>
    <row r="39" spans="1:17" ht="15">
      <c r="A39" s="182"/>
      <c r="B39" s="120"/>
      <c r="C39" s="348"/>
      <c r="D39" s="245"/>
      <c r="E39" s="353"/>
      <c r="F39" s="186">
        <f t="shared" si="16"/>
        <v>0</v>
      </c>
      <c r="G39" s="187">
        <f t="shared" si="17"/>
        <v>0</v>
      </c>
      <c r="H39" s="188">
        <f t="shared" si="18"/>
        <v>0</v>
      </c>
      <c r="I39" s="187">
        <f t="shared" si="19"/>
        <v>0</v>
      </c>
      <c r="J39" s="189">
        <f t="shared" si="20"/>
        <v>0</v>
      </c>
      <c r="K39" s="190" t="e">
        <f t="shared" si="21"/>
        <v>#DIV/0!</v>
      </c>
      <c r="L39" s="153"/>
      <c r="M39" s="252"/>
      <c r="N39" s="252"/>
      <c r="O39" s="129"/>
      <c r="P39" s="255"/>
      <c r="Q39" s="255"/>
    </row>
    <row r="40" spans="1:17" ht="15">
      <c r="A40" s="182"/>
      <c r="B40" s="120"/>
      <c r="C40" s="348"/>
      <c r="D40" s="245"/>
      <c r="E40" s="353"/>
      <c r="F40" s="186">
        <f t="shared" si="16"/>
        <v>0</v>
      </c>
      <c r="G40" s="187">
        <f t="shared" si="17"/>
        <v>0</v>
      </c>
      <c r="H40" s="188">
        <f t="shared" si="18"/>
        <v>0</v>
      </c>
      <c r="I40" s="187">
        <f t="shared" si="19"/>
        <v>0</v>
      </c>
      <c r="J40" s="189">
        <f t="shared" si="20"/>
        <v>0</v>
      </c>
      <c r="K40" s="190" t="e">
        <f t="shared" si="21"/>
        <v>#DIV/0!</v>
      </c>
      <c r="L40" s="153"/>
      <c r="M40" s="252"/>
      <c r="N40" s="252"/>
      <c r="O40" s="129"/>
      <c r="P40" s="255"/>
      <c r="Q40" s="255"/>
    </row>
    <row r="41" spans="1:17" ht="15">
      <c r="A41" s="182"/>
      <c r="B41" s="120"/>
      <c r="C41" s="348"/>
      <c r="D41" s="245"/>
      <c r="E41" s="353"/>
      <c r="F41" s="186">
        <f t="shared" si="16"/>
        <v>0</v>
      </c>
      <c r="G41" s="187">
        <f t="shared" si="17"/>
        <v>0</v>
      </c>
      <c r="H41" s="188">
        <f t="shared" si="18"/>
        <v>0</v>
      </c>
      <c r="I41" s="187">
        <f t="shared" si="19"/>
        <v>0</v>
      </c>
      <c r="J41" s="189">
        <f t="shared" si="20"/>
        <v>0</v>
      </c>
      <c r="K41" s="190" t="e">
        <f t="shared" si="21"/>
        <v>#DIV/0!</v>
      </c>
      <c r="L41" s="153"/>
      <c r="M41" s="252"/>
      <c r="N41" s="252"/>
      <c r="O41" s="129"/>
      <c r="P41" s="255"/>
      <c r="Q41" s="255"/>
    </row>
    <row r="42" spans="1:17" ht="15">
      <c r="A42" s="182"/>
      <c r="B42" s="120"/>
      <c r="C42" s="348"/>
      <c r="D42" s="245"/>
      <c r="E42" s="353"/>
      <c r="F42" s="186">
        <f t="shared" si="16"/>
        <v>0</v>
      </c>
      <c r="G42" s="187">
        <f t="shared" si="17"/>
        <v>0</v>
      </c>
      <c r="H42" s="188">
        <f t="shared" si="18"/>
        <v>0</v>
      </c>
      <c r="I42" s="187">
        <f t="shared" si="19"/>
        <v>0</v>
      </c>
      <c r="J42" s="189">
        <f t="shared" si="20"/>
        <v>0</v>
      </c>
      <c r="K42" s="190" t="e">
        <f t="shared" si="21"/>
        <v>#DIV/0!</v>
      </c>
      <c r="L42" s="153"/>
      <c r="M42" s="252"/>
      <c r="N42" s="252"/>
      <c r="O42" s="129"/>
      <c r="P42" s="255"/>
      <c r="Q42" s="255"/>
    </row>
    <row r="43" spans="1:17" ht="15">
      <c r="A43" s="182"/>
      <c r="B43" s="120"/>
      <c r="C43" s="348"/>
      <c r="D43" s="245"/>
      <c r="E43" s="353"/>
      <c r="F43" s="186">
        <f t="shared" si="16"/>
        <v>0</v>
      </c>
      <c r="G43" s="187">
        <f t="shared" si="17"/>
        <v>0</v>
      </c>
      <c r="H43" s="188">
        <f t="shared" si="18"/>
        <v>0</v>
      </c>
      <c r="I43" s="187">
        <f t="shared" si="19"/>
        <v>0</v>
      </c>
      <c r="J43" s="189">
        <f t="shared" si="20"/>
        <v>0</v>
      </c>
      <c r="K43" s="190" t="e">
        <f t="shared" si="21"/>
        <v>#DIV/0!</v>
      </c>
      <c r="L43" s="153"/>
      <c r="M43" s="252"/>
      <c r="N43" s="252"/>
      <c r="O43" s="129"/>
      <c r="P43" s="255"/>
      <c r="Q43" s="255"/>
    </row>
    <row r="44" spans="1:17" ht="15">
      <c r="A44" s="182"/>
      <c r="B44" s="120"/>
      <c r="C44" s="348"/>
      <c r="D44" s="245"/>
      <c r="E44" s="353"/>
      <c r="F44" s="186">
        <f t="shared" si="16"/>
        <v>0</v>
      </c>
      <c r="G44" s="187">
        <f t="shared" si="17"/>
        <v>0</v>
      </c>
      <c r="H44" s="188">
        <f t="shared" si="18"/>
        <v>0</v>
      </c>
      <c r="I44" s="187">
        <f t="shared" si="19"/>
        <v>0</v>
      </c>
      <c r="J44" s="189">
        <f t="shared" si="20"/>
        <v>0</v>
      </c>
      <c r="K44" s="190" t="e">
        <f t="shared" si="21"/>
        <v>#DIV/0!</v>
      </c>
      <c r="L44" s="153"/>
      <c r="M44" s="252"/>
      <c r="N44" s="252"/>
      <c r="O44" s="129"/>
      <c r="P44" s="255"/>
      <c r="Q44" s="255"/>
    </row>
    <row r="45" spans="1:17" ht="15">
      <c r="A45" s="182"/>
      <c r="B45" s="120"/>
      <c r="C45" s="348"/>
      <c r="D45" s="245"/>
      <c r="E45" s="353"/>
      <c r="F45" s="186">
        <f t="shared" si="16"/>
        <v>0</v>
      </c>
      <c r="G45" s="187">
        <f t="shared" si="17"/>
        <v>0</v>
      </c>
      <c r="H45" s="188">
        <f t="shared" si="18"/>
        <v>0</v>
      </c>
      <c r="I45" s="187">
        <f t="shared" si="19"/>
        <v>0</v>
      </c>
      <c r="J45" s="189">
        <f t="shared" si="20"/>
        <v>0</v>
      </c>
      <c r="K45" s="190" t="e">
        <f t="shared" si="21"/>
        <v>#DIV/0!</v>
      </c>
      <c r="L45" s="153"/>
      <c r="M45" s="252"/>
      <c r="N45" s="252"/>
      <c r="O45" s="129"/>
      <c r="P45" s="255"/>
      <c r="Q45" s="255"/>
    </row>
    <row r="46" spans="1:17" ht="15">
      <c r="A46" s="182"/>
      <c r="B46" s="120"/>
      <c r="C46" s="348"/>
      <c r="D46" s="245"/>
      <c r="E46" s="353"/>
      <c r="F46" s="186">
        <f t="shared" si="16"/>
        <v>0</v>
      </c>
      <c r="G46" s="187">
        <f t="shared" si="17"/>
        <v>0</v>
      </c>
      <c r="H46" s="188">
        <f t="shared" si="18"/>
        <v>0</v>
      </c>
      <c r="I46" s="187">
        <f t="shared" si="19"/>
        <v>0</v>
      </c>
      <c r="J46" s="189">
        <f t="shared" si="20"/>
        <v>0</v>
      </c>
      <c r="K46" s="190" t="e">
        <f t="shared" si="21"/>
        <v>#DIV/0!</v>
      </c>
      <c r="L46" s="153"/>
      <c r="M46" s="252"/>
      <c r="N46" s="252"/>
      <c r="O46" s="129"/>
      <c r="P46" s="255"/>
      <c r="Q46" s="255"/>
    </row>
    <row r="47" spans="1:17" ht="15">
      <c r="A47" s="182"/>
      <c r="B47" s="120"/>
      <c r="C47" s="348"/>
      <c r="D47" s="245"/>
      <c r="E47" s="353"/>
      <c r="F47" s="186">
        <f t="shared" si="16"/>
        <v>0</v>
      </c>
      <c r="G47" s="187">
        <f t="shared" si="17"/>
        <v>0</v>
      </c>
      <c r="H47" s="188">
        <f t="shared" si="18"/>
        <v>0</v>
      </c>
      <c r="I47" s="187">
        <f t="shared" si="19"/>
        <v>0</v>
      </c>
      <c r="J47" s="189">
        <f t="shared" si="20"/>
        <v>0</v>
      </c>
      <c r="K47" s="190" t="e">
        <f t="shared" si="21"/>
        <v>#DIV/0!</v>
      </c>
      <c r="L47" s="153"/>
      <c r="M47" s="252"/>
      <c r="N47" s="252"/>
      <c r="O47" s="129"/>
      <c r="P47" s="255"/>
      <c r="Q47" s="255"/>
    </row>
    <row r="48" spans="1:17" ht="13.5" thickBot="1">
      <c r="F48" s="194"/>
      <c r="G48" s="195">
        <f>SUM(G12:G47)</f>
        <v>0</v>
      </c>
      <c r="H48" s="196"/>
      <c r="I48" s="195">
        <f>SUM(I12:I47)</f>
        <v>0</v>
      </c>
      <c r="J48" s="197"/>
      <c r="M48" s="268"/>
      <c r="N48" s="268"/>
      <c r="P48" s="268"/>
      <c r="Q48" s="268"/>
    </row>
    <row r="49" spans="6:17" ht="13.5" thickBot="1">
      <c r="F49" s="200"/>
      <c r="G49" s="201" t="s">
        <v>186</v>
      </c>
      <c r="H49" s="202">
        <v>0</v>
      </c>
      <c r="I49" s="203"/>
      <c r="J49" s="354">
        <f>H49*G48</f>
        <v>0</v>
      </c>
      <c r="M49" s="268"/>
      <c r="N49" s="268"/>
      <c r="P49" s="268"/>
      <c r="Q49" s="268"/>
    </row>
    <row r="50" spans="6:17" ht="13.5" thickBot="1">
      <c r="F50" s="194"/>
      <c r="G50" s="205"/>
      <c r="H50" s="206"/>
      <c r="I50" s="205"/>
      <c r="J50" s="355"/>
      <c r="M50" s="268"/>
      <c r="N50" s="268"/>
      <c r="P50" s="268"/>
      <c r="Q50" s="268"/>
    </row>
    <row r="51" spans="6:17" ht="13.5" thickBot="1">
      <c r="F51" s="200"/>
      <c r="G51" s="203" t="s">
        <v>187</v>
      </c>
      <c r="H51" s="202"/>
      <c r="I51" s="203"/>
      <c r="J51" s="354">
        <f>SUM(J12:J49)</f>
        <v>0</v>
      </c>
      <c r="M51" s="268"/>
      <c r="N51" s="268"/>
      <c r="P51" s="268"/>
      <c r="Q51" s="268"/>
    </row>
    <row r="52" spans="6:17" ht="13.5" thickBot="1">
      <c r="F52" s="208"/>
      <c r="G52" s="209"/>
      <c r="H52" s="210"/>
      <c r="I52" s="209"/>
      <c r="J52" s="356"/>
      <c r="M52" s="268"/>
      <c r="N52" s="268"/>
      <c r="P52" s="268"/>
      <c r="Q52" s="268"/>
    </row>
    <row r="53" spans="6:17">
      <c r="F53" s="212"/>
      <c r="G53" s="213" t="s">
        <v>188</v>
      </c>
      <c r="H53" s="214">
        <v>0</v>
      </c>
      <c r="I53" s="215"/>
      <c r="J53" s="229">
        <f>J51*H53</f>
        <v>0</v>
      </c>
      <c r="M53" s="268"/>
      <c r="N53" s="268"/>
      <c r="P53" s="268"/>
      <c r="Q53" s="268"/>
    </row>
    <row r="54" spans="6:17" ht="13.5" thickBot="1">
      <c r="F54" s="217"/>
      <c r="G54" s="218" t="s">
        <v>189</v>
      </c>
      <c r="H54" s="219"/>
      <c r="I54" s="220"/>
      <c r="J54" s="221">
        <f>J51+J53</f>
        <v>0</v>
      </c>
      <c r="M54" s="268"/>
      <c r="N54" s="268"/>
      <c r="P54" s="268"/>
      <c r="Q54" s="268"/>
    </row>
    <row r="55" spans="6:17" ht="13.5" thickBot="1">
      <c r="F55" s="222"/>
      <c r="G55" s="223"/>
      <c r="H55" s="224"/>
      <c r="I55" s="225"/>
      <c r="J55" s="357"/>
      <c r="M55" s="268"/>
      <c r="N55" s="268"/>
      <c r="P55" s="268"/>
      <c r="Q55" s="268"/>
    </row>
    <row r="56" spans="6:17">
      <c r="F56" s="227"/>
      <c r="G56" s="213" t="s">
        <v>190</v>
      </c>
      <c r="H56" s="214">
        <v>0</v>
      </c>
      <c r="I56" s="215"/>
      <c r="J56" s="229">
        <f>J54*H56</f>
        <v>0</v>
      </c>
      <c r="M56" s="268"/>
      <c r="N56" s="268"/>
      <c r="P56" s="268"/>
      <c r="Q56" s="268"/>
    </row>
    <row r="57" spans="6:17" ht="13.5" thickBot="1">
      <c r="F57" s="217"/>
      <c r="G57" s="218" t="s">
        <v>189</v>
      </c>
      <c r="H57" s="219"/>
      <c r="I57" s="220"/>
      <c r="J57" s="221">
        <f>J54+J56</f>
        <v>0</v>
      </c>
      <c r="M57" s="268"/>
      <c r="N57" s="268"/>
      <c r="P57" s="268"/>
      <c r="Q57" s="268"/>
    </row>
    <row r="58" spans="6:17" ht="13.5" thickBot="1">
      <c r="F58" s="222"/>
      <c r="G58" s="223"/>
      <c r="H58" s="224"/>
      <c r="I58" s="225"/>
      <c r="J58" s="357"/>
      <c r="M58" s="268"/>
      <c r="N58" s="268"/>
      <c r="P58" s="268"/>
      <c r="Q58" s="268"/>
    </row>
    <row r="59" spans="6:17">
      <c r="F59" s="227"/>
      <c r="G59" s="228" t="s">
        <v>191</v>
      </c>
      <c r="H59" s="214">
        <v>0.18</v>
      </c>
      <c r="I59" s="215"/>
      <c r="J59" s="229">
        <f>J57*H59</f>
        <v>0</v>
      </c>
      <c r="M59" s="268"/>
      <c r="N59" s="268"/>
      <c r="P59" s="268"/>
      <c r="Q59" s="268"/>
    </row>
    <row r="60" spans="6:17" ht="13.5" thickBot="1">
      <c r="F60" s="217"/>
      <c r="G60" s="230" t="s">
        <v>192</v>
      </c>
      <c r="H60" s="346" t="s">
        <v>11</v>
      </c>
      <c r="I60" s="232"/>
      <c r="J60" s="221">
        <f>J57+J59</f>
        <v>0</v>
      </c>
      <c r="M60" s="268"/>
      <c r="N60" s="268"/>
      <c r="P60" s="268"/>
      <c r="Q60" s="268"/>
    </row>
    <row r="61" spans="6:17">
      <c r="M61" s="268"/>
      <c r="N61" s="268"/>
    </row>
    <row r="62" spans="6:17">
      <c r="M62" s="268"/>
      <c r="N62" s="268"/>
    </row>
    <row r="63" spans="6:17">
      <c r="J63" s="347"/>
      <c r="M63" s="268"/>
      <c r="N63" s="268"/>
    </row>
    <row r="64" spans="6:17">
      <c r="M64" s="268"/>
      <c r="N64" s="268"/>
    </row>
  </sheetData>
  <mergeCells count="19">
    <mergeCell ref="A5:F5"/>
    <mergeCell ref="B1:D1"/>
    <mergeCell ref="A2:B2"/>
    <mergeCell ref="H2:J2"/>
    <mergeCell ref="A3:F3"/>
    <mergeCell ref="A4:F4"/>
    <mergeCell ref="P7:P8"/>
    <mergeCell ref="Q7:Q8"/>
    <mergeCell ref="A6:F6"/>
    <mergeCell ref="A7:A8"/>
    <mergeCell ref="C7:C8"/>
    <mergeCell ref="D7:E7"/>
    <mergeCell ref="F7:G7"/>
    <mergeCell ref="H7:I7"/>
    <mergeCell ref="A11:K11"/>
    <mergeCell ref="J7:J8"/>
    <mergeCell ref="K7:K8"/>
    <mergeCell ref="M7:M8"/>
    <mergeCell ref="N7:N8"/>
  </mergeCells>
  <pageMargins left="0.7" right="0.7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TOTAL</vt:lpstr>
      <vt:lpstr>1. ელექტროობა</vt:lpstr>
      <vt:lpstr>2. ვენტილაცია</vt:lpstr>
      <vt:lpstr>3. გათბობა-გაგრილება</vt:lpstr>
      <vt:lpstr>4. კანალიზაცია</vt:lpstr>
      <vt:lpstr>5. სახანძრო უსაფრთხოება</vt:lpstr>
      <vt:lpstr>6. სუსტი დენები</vt:lpstr>
      <vt:lpstr>7. დამატებითი სამუშაო</vt:lpstr>
      <vt:lpstr>'1. ელექტროობა'!Print_Area</vt:lpstr>
      <vt:lpstr>'2. ვენტილაცია'!Print_Area</vt:lpstr>
      <vt:lpstr>'3. გათბობა-გაგრილება'!Print_Area</vt:lpstr>
      <vt:lpstr>'4. კანალიზაცია'!Print_Area</vt:lpstr>
      <vt:lpstr>'5. სახანძრო უსაფრთხოება'!Print_Area</vt:lpstr>
      <vt:lpstr>'6. სუსტი დენები'!Print_Area</vt:lpstr>
      <vt:lpstr>'7. დამატებითი სამუშაო'!Print_Area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</dc:creator>
  <cp:lastModifiedBy>Windows User</cp:lastModifiedBy>
  <cp:lastPrinted>2013-11-21T13:03:32Z</cp:lastPrinted>
  <dcterms:created xsi:type="dcterms:W3CDTF">2013-10-10T07:32:43Z</dcterms:created>
  <dcterms:modified xsi:type="dcterms:W3CDTF">2018-04-05T07:40:45Z</dcterms:modified>
</cp:coreProperties>
</file>