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tia-PC\Desktop\"/>
    </mc:Choice>
  </mc:AlternateContent>
  <bookViews>
    <workbookView xWindow="0" yWindow="0" windowWidth="20490" windowHeight="7620"/>
  </bookViews>
  <sheets>
    <sheet name="ProjectSchedule_draft" sheetId="11" r:id="rId1"/>
  </sheets>
  <definedNames>
    <definedName name="_xlnm.Print_Area" localSheetId="0">ProjectSchedule_draft!$1:$32</definedName>
    <definedName name="_xlnm.Print_Titles" localSheetId="0">ProjectSchedule_draft!$4:$6</definedName>
    <definedName name="task_end" localSheetId="0">ProjectSchedule_draft!$F1</definedName>
    <definedName name="task_progress" localSheetId="0">ProjectSchedule_draft!$D1</definedName>
    <definedName name="task_start" localSheetId="0">ProjectSchedule_draft!$E1</definedName>
    <definedName name="today" localSheetId="0">ProjectSchedule_draft!$F$58</definedName>
    <definedName name="valuevx">42.314159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4" i="11" l="1"/>
  <c r="I184" i="11"/>
  <c r="I183" i="11"/>
  <c r="G160" i="11"/>
  <c r="I160" i="11"/>
  <c r="G161" i="11"/>
  <c r="I161" i="11"/>
  <c r="G162" i="11"/>
  <c r="I162" i="11"/>
  <c r="G163" i="11"/>
  <c r="I163" i="11"/>
  <c r="I159" i="11"/>
  <c r="G165" i="11"/>
  <c r="I165" i="11"/>
  <c r="G166" i="11"/>
  <c r="I166" i="11"/>
  <c r="G167" i="11"/>
  <c r="I167" i="11"/>
  <c r="I164" i="11"/>
  <c r="G169" i="11"/>
  <c r="I169" i="11"/>
  <c r="G170" i="11"/>
  <c r="I170" i="11"/>
  <c r="G171" i="11"/>
  <c r="I171" i="11"/>
  <c r="I168" i="11"/>
  <c r="G173" i="11"/>
  <c r="I173" i="11"/>
  <c r="G174" i="11"/>
  <c r="I174" i="11"/>
  <c r="G175" i="11"/>
  <c r="I175" i="11"/>
  <c r="I172" i="11"/>
  <c r="G177" i="11"/>
  <c r="I177" i="11"/>
  <c r="G178" i="11"/>
  <c r="I178" i="11"/>
  <c r="I176" i="11"/>
  <c r="G180" i="11"/>
  <c r="I180" i="11"/>
  <c r="I179" i="11"/>
  <c r="I158" i="11"/>
  <c r="G135" i="11"/>
  <c r="I135" i="11"/>
  <c r="G136" i="11"/>
  <c r="I136" i="11"/>
  <c r="G137" i="11"/>
  <c r="I137" i="11"/>
  <c r="G138" i="11"/>
  <c r="I138" i="11"/>
  <c r="I134" i="11"/>
  <c r="G140" i="11"/>
  <c r="I140" i="11"/>
  <c r="G141" i="11"/>
  <c r="I141" i="11"/>
  <c r="G142" i="11"/>
  <c r="I142" i="11"/>
  <c r="I139" i="11"/>
  <c r="G144" i="11"/>
  <c r="I144" i="11"/>
  <c r="G145" i="11"/>
  <c r="I145" i="11"/>
  <c r="G146" i="11"/>
  <c r="I146" i="11"/>
  <c r="I143" i="11"/>
  <c r="G148" i="11"/>
  <c r="I148" i="11"/>
  <c r="G149" i="11"/>
  <c r="I149" i="11"/>
  <c r="G150" i="11"/>
  <c r="I150" i="11"/>
  <c r="I147" i="11"/>
  <c r="G152" i="11"/>
  <c r="I152" i="11"/>
  <c r="G153" i="11"/>
  <c r="I153" i="11"/>
  <c r="I151" i="11"/>
  <c r="G155" i="11"/>
  <c r="I155" i="11"/>
  <c r="I154" i="11"/>
  <c r="I133" i="11"/>
  <c r="G110" i="11"/>
  <c r="I110" i="11"/>
  <c r="G111" i="11"/>
  <c r="I111" i="11"/>
  <c r="G112" i="11"/>
  <c r="I112" i="11"/>
  <c r="G113" i="11"/>
  <c r="I113" i="11"/>
  <c r="I109" i="11"/>
  <c r="G115" i="11"/>
  <c r="I115" i="11"/>
  <c r="G116" i="11"/>
  <c r="I116" i="11"/>
  <c r="G117" i="11"/>
  <c r="I117" i="11"/>
  <c r="I114" i="11"/>
  <c r="G119" i="11"/>
  <c r="I119" i="11"/>
  <c r="G120" i="11"/>
  <c r="I120" i="11"/>
  <c r="G121" i="11"/>
  <c r="I121" i="11"/>
  <c r="I118" i="11"/>
  <c r="G123" i="11"/>
  <c r="I123" i="11"/>
  <c r="G124" i="11"/>
  <c r="I124" i="11"/>
  <c r="G125" i="11"/>
  <c r="I125" i="11"/>
  <c r="I122" i="11"/>
  <c r="G127" i="11"/>
  <c r="I127" i="11"/>
  <c r="G128" i="11"/>
  <c r="I128" i="11"/>
  <c r="I126" i="11"/>
  <c r="G130" i="11"/>
  <c r="I130" i="11"/>
  <c r="I129" i="11"/>
  <c r="I108" i="11"/>
  <c r="G85" i="11"/>
  <c r="I85" i="11"/>
  <c r="G86" i="11"/>
  <c r="I86" i="11"/>
  <c r="G87" i="11"/>
  <c r="I87" i="11"/>
  <c r="G88" i="11"/>
  <c r="I88" i="11"/>
  <c r="I84" i="11"/>
  <c r="G90" i="11"/>
  <c r="I90" i="11"/>
  <c r="G91" i="11"/>
  <c r="I91" i="11"/>
  <c r="G92" i="11"/>
  <c r="I92" i="11"/>
  <c r="I89" i="11"/>
  <c r="G94" i="11"/>
  <c r="I94" i="11"/>
  <c r="G95" i="11"/>
  <c r="I95" i="11"/>
  <c r="G96" i="11"/>
  <c r="I96" i="11"/>
  <c r="I93" i="11"/>
  <c r="G98" i="11"/>
  <c r="I98" i="11"/>
  <c r="G99" i="11"/>
  <c r="I99" i="11"/>
  <c r="G100" i="11"/>
  <c r="I100" i="11"/>
  <c r="I97" i="11"/>
  <c r="G102" i="11"/>
  <c r="I102" i="11"/>
  <c r="G103" i="11"/>
  <c r="I103" i="11"/>
  <c r="I101" i="11"/>
  <c r="G105" i="11"/>
  <c r="I105" i="11"/>
  <c r="I104" i="11"/>
  <c r="I83" i="11"/>
  <c r="G60" i="11"/>
  <c r="I60" i="11"/>
  <c r="G61" i="11"/>
  <c r="I61" i="11"/>
  <c r="G62" i="11"/>
  <c r="I62" i="11"/>
  <c r="G63" i="11"/>
  <c r="I63" i="11"/>
  <c r="I59" i="11"/>
  <c r="G65" i="11"/>
  <c r="I65" i="11"/>
  <c r="G66" i="11"/>
  <c r="I66" i="11"/>
  <c r="G67" i="11"/>
  <c r="I67" i="11"/>
  <c r="I64" i="11"/>
  <c r="G69" i="11"/>
  <c r="I69" i="11"/>
  <c r="G70" i="11"/>
  <c r="I70" i="11"/>
  <c r="G71" i="11"/>
  <c r="I71" i="11"/>
  <c r="I68" i="11"/>
  <c r="G73" i="11"/>
  <c r="I73" i="11"/>
  <c r="G74" i="11"/>
  <c r="I74" i="11"/>
  <c r="G75" i="11"/>
  <c r="I75" i="11"/>
  <c r="I72" i="11"/>
  <c r="G77" i="11"/>
  <c r="I77" i="11"/>
  <c r="G78" i="11"/>
  <c r="I78" i="11"/>
  <c r="I76" i="11"/>
  <c r="G80" i="11"/>
  <c r="I80" i="11"/>
  <c r="I79" i="11"/>
  <c r="I58" i="11"/>
  <c r="G10" i="11"/>
  <c r="I10" i="11"/>
  <c r="G11" i="11"/>
  <c r="I11" i="11"/>
  <c r="G12" i="11"/>
  <c r="I12" i="11"/>
  <c r="G13" i="11"/>
  <c r="I13" i="11"/>
  <c r="I9" i="11"/>
  <c r="G15" i="11"/>
  <c r="I15" i="11"/>
  <c r="G16" i="11"/>
  <c r="I16" i="11"/>
  <c r="G17" i="11"/>
  <c r="I17" i="11"/>
  <c r="I14" i="11"/>
  <c r="G19" i="11"/>
  <c r="I19" i="11"/>
  <c r="G20" i="11"/>
  <c r="I20" i="11"/>
  <c r="G21" i="11"/>
  <c r="I21" i="11"/>
  <c r="I18" i="11"/>
  <c r="G23" i="11"/>
  <c r="I23" i="11"/>
  <c r="G24" i="11"/>
  <c r="I24" i="11"/>
  <c r="I22" i="11"/>
  <c r="G27" i="11"/>
  <c r="I27" i="11"/>
  <c r="G28" i="11"/>
  <c r="I28" i="11"/>
  <c r="I26" i="11"/>
  <c r="G30" i="11"/>
  <c r="I30" i="11"/>
  <c r="I29" i="11"/>
  <c r="I8" i="11"/>
  <c r="G35" i="11"/>
  <c r="I35" i="11"/>
  <c r="G36" i="11"/>
  <c r="I36" i="11"/>
  <c r="G37" i="11"/>
  <c r="I37" i="11"/>
  <c r="G38" i="11"/>
  <c r="I38" i="11"/>
  <c r="I34" i="11"/>
  <c r="G40" i="11"/>
  <c r="I40" i="11"/>
  <c r="G41" i="11"/>
  <c r="I41" i="11"/>
  <c r="G42" i="11"/>
  <c r="I42" i="11"/>
  <c r="I39" i="11"/>
  <c r="G44" i="11"/>
  <c r="I44" i="11"/>
  <c r="G45" i="11"/>
  <c r="I45" i="11"/>
  <c r="G46" i="11"/>
  <c r="I46" i="11"/>
  <c r="I43" i="11"/>
  <c r="G48" i="11"/>
  <c r="I48" i="11"/>
  <c r="G49" i="11"/>
  <c r="I49" i="11"/>
  <c r="G50" i="11"/>
  <c r="I50" i="11"/>
  <c r="I47" i="11"/>
  <c r="G52" i="11"/>
  <c r="I52" i="11"/>
  <c r="G53" i="11"/>
  <c r="I53" i="11"/>
  <c r="I51" i="11"/>
  <c r="G55" i="11"/>
  <c r="I55" i="11"/>
  <c r="I54" i="11"/>
  <c r="I33" i="11"/>
  <c r="E183" i="11"/>
  <c r="F183" i="11"/>
  <c r="G183" i="11"/>
  <c r="E159" i="11"/>
  <c r="E164" i="11"/>
  <c r="E168" i="11"/>
  <c r="E172" i="11"/>
  <c r="E176" i="11"/>
  <c r="E179" i="11"/>
  <c r="E158" i="11"/>
  <c r="F159" i="11"/>
  <c r="F164" i="11"/>
  <c r="F168" i="11"/>
  <c r="F172" i="11"/>
  <c r="F176" i="11"/>
  <c r="F179" i="11"/>
  <c r="F158" i="11"/>
  <c r="G158" i="11"/>
  <c r="E143" i="11"/>
  <c r="E139" i="11"/>
  <c r="E134" i="11"/>
  <c r="E147" i="11"/>
  <c r="E151" i="11"/>
  <c r="E154" i="11"/>
  <c r="E133" i="11"/>
  <c r="F134" i="11"/>
  <c r="F139" i="11"/>
  <c r="F143" i="11"/>
  <c r="F147" i="11"/>
  <c r="F151" i="11"/>
  <c r="F154" i="11"/>
  <c r="F133" i="11"/>
  <c r="G133" i="11"/>
  <c r="E109" i="11"/>
  <c r="E114" i="11"/>
  <c r="E118" i="11"/>
  <c r="E122" i="11"/>
  <c r="E126" i="11"/>
  <c r="E129" i="11"/>
  <c r="E108" i="11"/>
  <c r="F109" i="11"/>
  <c r="F114" i="11"/>
  <c r="F118" i="11"/>
  <c r="F122" i="11"/>
  <c r="F126" i="11"/>
  <c r="F129" i="11"/>
  <c r="F108" i="11"/>
  <c r="G108" i="11"/>
  <c r="E104" i="11"/>
  <c r="F104" i="11"/>
  <c r="G104" i="11"/>
  <c r="E84" i="11"/>
  <c r="E89" i="11"/>
  <c r="E93" i="11"/>
  <c r="E97" i="11"/>
  <c r="E101" i="11"/>
  <c r="E83" i="11"/>
  <c r="F84" i="11"/>
  <c r="F89" i="11"/>
  <c r="F93" i="11"/>
  <c r="F97" i="11"/>
  <c r="F101" i="11"/>
  <c r="F83" i="11"/>
  <c r="G83" i="11"/>
  <c r="E59" i="11"/>
  <c r="E64" i="11"/>
  <c r="E68" i="11"/>
  <c r="E72" i="11"/>
  <c r="E76" i="11"/>
  <c r="E79" i="11"/>
  <c r="E58" i="11"/>
  <c r="F59" i="11"/>
  <c r="F64" i="11"/>
  <c r="F68" i="11"/>
  <c r="F72" i="11"/>
  <c r="F76" i="11"/>
  <c r="F79" i="11"/>
  <c r="F58" i="11"/>
  <c r="G58" i="11"/>
  <c r="E34" i="11"/>
  <c r="E39" i="11"/>
  <c r="E43" i="11"/>
  <c r="E47" i="11"/>
  <c r="E51" i="11"/>
  <c r="E54" i="11"/>
  <c r="E33" i="11"/>
  <c r="F34" i="11"/>
  <c r="F39" i="11"/>
  <c r="F43" i="11"/>
  <c r="F47" i="11"/>
  <c r="F51" i="11"/>
  <c r="F54" i="11"/>
  <c r="F33" i="11"/>
  <c r="G33" i="11"/>
  <c r="E9" i="11"/>
  <c r="E14" i="11"/>
  <c r="E18" i="11"/>
  <c r="E22" i="11"/>
  <c r="E26" i="11"/>
  <c r="E29" i="11"/>
  <c r="E8" i="11"/>
  <c r="F9" i="11"/>
  <c r="F14" i="11"/>
  <c r="F18" i="11"/>
  <c r="F22" i="11"/>
  <c r="F26" i="11"/>
  <c r="F29" i="11"/>
  <c r="F8" i="11"/>
  <c r="G8" i="11"/>
  <c r="G189" i="11"/>
  <c r="G188" i="11"/>
  <c r="G187" i="11"/>
  <c r="G186" i="11"/>
  <c r="G185" i="11"/>
  <c r="G51" i="11"/>
  <c r="G25" i="11"/>
  <c r="I25" i="11"/>
  <c r="G22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Y5" i="11"/>
  <c r="Z5" i="11"/>
  <c r="AA5" i="11"/>
  <c r="AB5" i="11"/>
  <c r="AC5" i="11"/>
  <c r="AD5" i="11"/>
  <c r="AE5" i="11"/>
  <c r="AF5" i="11"/>
  <c r="AG5" i="11"/>
  <c r="AH5" i="11"/>
  <c r="AI5" i="11"/>
  <c r="AJ5" i="11"/>
  <c r="AK5" i="11"/>
  <c r="AL5" i="11"/>
  <c r="AM5" i="11"/>
  <c r="AN5" i="11"/>
  <c r="AO5" i="11"/>
  <c r="AP5" i="11"/>
  <c r="AQ5" i="11"/>
  <c r="AR5" i="11"/>
  <c r="AS5" i="11"/>
  <c r="AT5" i="11"/>
  <c r="AU5" i="11"/>
  <c r="AV5" i="11"/>
  <c r="AW5" i="11"/>
  <c r="AX5" i="11"/>
  <c r="AY5" i="11"/>
  <c r="AZ5" i="11"/>
  <c r="BA5" i="11"/>
  <c r="BB5" i="11"/>
  <c r="BC5" i="11"/>
  <c r="BD5" i="11"/>
  <c r="BE5" i="11"/>
  <c r="BF5" i="11"/>
  <c r="BG5" i="11"/>
  <c r="BH5" i="11"/>
  <c r="BI5" i="11"/>
  <c r="BJ5" i="11"/>
  <c r="BK5" i="11"/>
  <c r="BL5" i="11"/>
  <c r="BM5" i="11"/>
  <c r="BN5" i="11"/>
  <c r="BO5" i="11"/>
  <c r="BP5" i="11"/>
  <c r="BQ5" i="11"/>
  <c r="BR5" i="11"/>
  <c r="BS5" i="11"/>
  <c r="BT5" i="11"/>
  <c r="BU5" i="11"/>
  <c r="BV5" i="11"/>
  <c r="BW5" i="11"/>
  <c r="BX5" i="11"/>
  <c r="BY5" i="11"/>
  <c r="BZ5" i="11"/>
  <c r="CA5" i="11"/>
  <c r="CB5" i="11"/>
  <c r="CC5" i="11"/>
  <c r="CD5" i="11"/>
  <c r="CE5" i="11"/>
  <c r="CF5" i="11"/>
  <c r="CG5" i="11"/>
  <c r="CH5" i="11"/>
  <c r="CI5" i="11"/>
  <c r="CJ5" i="11"/>
  <c r="CK5" i="11"/>
  <c r="CL5" i="11"/>
  <c r="CM5" i="11"/>
  <c r="CN5" i="11"/>
  <c r="CO5" i="11"/>
  <c r="CP5" i="11"/>
  <c r="CQ5" i="11"/>
  <c r="CR5" i="11"/>
  <c r="CS5" i="11"/>
  <c r="CT5" i="11"/>
  <c r="CU5" i="11"/>
  <c r="CV5" i="11"/>
  <c r="CW5" i="11"/>
  <c r="CX5" i="11"/>
  <c r="CY5" i="11"/>
  <c r="CZ5" i="11"/>
  <c r="DA5" i="11"/>
  <c r="DB5" i="11"/>
  <c r="DC5" i="11"/>
  <c r="DD5" i="11"/>
  <c r="DE5" i="11"/>
  <c r="DF5" i="11"/>
  <c r="DG5" i="11"/>
  <c r="DH5" i="11"/>
  <c r="DI5" i="11"/>
  <c r="DJ5" i="11"/>
  <c r="DK5" i="11"/>
  <c r="DL5" i="11"/>
  <c r="DM5" i="11"/>
  <c r="DN5" i="11"/>
  <c r="DO5" i="11"/>
  <c r="DP5" i="11"/>
  <c r="DQ5" i="11"/>
  <c r="DR5" i="11"/>
  <c r="DS5" i="11"/>
  <c r="DT5" i="11"/>
  <c r="DU5" i="11"/>
  <c r="DV5" i="11"/>
  <c r="DW5" i="11"/>
  <c r="DX5" i="11"/>
  <c r="DY5" i="11"/>
  <c r="DZ5" i="11"/>
  <c r="EA5" i="11"/>
  <c r="EB5" i="11"/>
  <c r="EC5" i="11"/>
  <c r="ED5" i="11"/>
  <c r="EE5" i="11"/>
  <c r="EF5" i="11"/>
  <c r="EG5" i="11"/>
  <c r="EH5" i="11"/>
  <c r="EI5" i="11"/>
  <c r="EJ5" i="11"/>
  <c r="EK5" i="11"/>
  <c r="EL5" i="11"/>
  <c r="EM5" i="11"/>
  <c r="EN5" i="11"/>
  <c r="EO5" i="11"/>
  <c r="EP5" i="11"/>
  <c r="EQ5" i="11"/>
  <c r="ER5" i="11"/>
  <c r="ES5" i="11"/>
  <c r="ET5" i="11"/>
  <c r="EU5" i="11"/>
  <c r="EV5" i="11"/>
  <c r="EV4" i="11"/>
  <c r="EW5" i="11"/>
  <c r="EX5" i="11"/>
  <c r="EY5" i="11"/>
  <c r="EZ5" i="11"/>
  <c r="FA5" i="11"/>
  <c r="FB5" i="11"/>
  <c r="EV6" i="11"/>
  <c r="EW6" i="11"/>
  <c r="EX6" i="11"/>
  <c r="EY6" i="11"/>
  <c r="EZ6" i="11"/>
  <c r="FA6" i="11"/>
  <c r="FB6" i="11"/>
  <c r="G39" i="11"/>
  <c r="G179" i="11"/>
  <c r="G176" i="11"/>
  <c r="G172" i="11"/>
  <c r="G168" i="11"/>
  <c r="G164" i="11"/>
  <c r="G159" i="11"/>
  <c r="G154" i="11"/>
  <c r="G151" i="11"/>
  <c r="G147" i="11"/>
  <c r="G143" i="11"/>
  <c r="G139" i="11"/>
  <c r="G134" i="11"/>
  <c r="G129" i="11"/>
  <c r="G126" i="11"/>
  <c r="G122" i="11"/>
  <c r="G118" i="11"/>
  <c r="G114" i="11"/>
  <c r="G109" i="11"/>
  <c r="G101" i="11"/>
  <c r="G97" i="11"/>
  <c r="G93" i="11"/>
  <c r="G89" i="11"/>
  <c r="G84" i="11"/>
  <c r="G79" i="11"/>
  <c r="G76" i="11"/>
  <c r="G72" i="11"/>
  <c r="G68" i="11"/>
  <c r="G64" i="11"/>
  <c r="G59" i="11"/>
  <c r="G54" i="11"/>
  <c r="G47" i="11"/>
  <c r="G43" i="11"/>
  <c r="G34" i="11"/>
  <c r="G29" i="11"/>
  <c r="G26" i="11"/>
  <c r="G18" i="11"/>
  <c r="G14" i="11"/>
  <c r="G9" i="11"/>
  <c r="EO4" i="11"/>
  <c r="EO6" i="11"/>
  <c r="EP6" i="11"/>
  <c r="EQ6" i="11"/>
  <c r="ER6" i="11"/>
  <c r="ES6" i="11"/>
  <c r="ET6" i="11"/>
  <c r="EU6" i="11"/>
  <c r="EH4" i="11"/>
  <c r="EH6" i="11"/>
  <c r="EI6" i="11"/>
  <c r="EJ6" i="11"/>
  <c r="EK6" i="11"/>
  <c r="EL6" i="11"/>
  <c r="EM6" i="11"/>
  <c r="EN6" i="11"/>
  <c r="EA4" i="11"/>
  <c r="EA6" i="11"/>
  <c r="EB6" i="11"/>
  <c r="EC6" i="11"/>
  <c r="ED6" i="11"/>
  <c r="EE6" i="11"/>
  <c r="EF6" i="11"/>
  <c r="EG6" i="11"/>
  <c r="DM4" i="11"/>
  <c r="DT4" i="11"/>
  <c r="DM6" i="11"/>
  <c r="DN6" i="11"/>
  <c r="DO6" i="11"/>
  <c r="DP6" i="11"/>
  <c r="DQ6" i="11"/>
  <c r="DR6" i="11"/>
  <c r="DS6" i="11"/>
  <c r="DT6" i="11"/>
  <c r="DU6" i="11"/>
  <c r="DV6" i="11"/>
  <c r="DW6" i="11"/>
  <c r="DX6" i="11"/>
  <c r="DY6" i="11"/>
  <c r="DZ6" i="11"/>
  <c r="DF4" i="11"/>
  <c r="DF6" i="11"/>
  <c r="DG6" i="11"/>
  <c r="DH6" i="11"/>
  <c r="DI6" i="11"/>
  <c r="DJ6" i="11"/>
  <c r="DK6" i="11"/>
  <c r="DL6" i="11"/>
  <c r="CY4" i="11"/>
  <c r="CY6" i="11"/>
  <c r="CZ6" i="11"/>
  <c r="DA6" i="11"/>
  <c r="DB6" i="11"/>
  <c r="DC6" i="11"/>
  <c r="DD6" i="11"/>
  <c r="DE6" i="11"/>
  <c r="CD4" i="11"/>
  <c r="CK4" i="11"/>
  <c r="CR4" i="11"/>
  <c r="CD6" i="11"/>
  <c r="CE6" i="11"/>
  <c r="CF6" i="11"/>
  <c r="CG6" i="11"/>
  <c r="CH6" i="11"/>
  <c r="CI6" i="11"/>
  <c r="CJ6" i="11"/>
  <c r="CK6" i="11"/>
  <c r="CL6" i="11"/>
  <c r="CM6" i="11"/>
  <c r="CN6" i="11"/>
  <c r="CO6" i="11"/>
  <c r="CP6" i="11"/>
  <c r="CQ6" i="11"/>
  <c r="CR6" i="11"/>
  <c r="CS6" i="11"/>
  <c r="CT6" i="11"/>
  <c r="CU6" i="11"/>
  <c r="CV6" i="11"/>
  <c r="CW6" i="11"/>
  <c r="CX6" i="11"/>
  <c r="BP4" i="11"/>
  <c r="BW4" i="11"/>
  <c r="BP6" i="11"/>
  <c r="BQ6" i="11"/>
  <c r="BR6" i="11"/>
  <c r="BS6" i="11"/>
  <c r="BT6" i="11"/>
  <c r="BU6" i="11"/>
  <c r="BV6" i="11"/>
  <c r="BW6" i="11"/>
  <c r="BX6" i="11"/>
  <c r="BY6" i="11"/>
  <c r="BZ6" i="11"/>
  <c r="CA6" i="11"/>
  <c r="CB6" i="11"/>
  <c r="CC6" i="11"/>
  <c r="K32" i="11"/>
  <c r="K31" i="11"/>
  <c r="K30" i="11"/>
  <c r="K29" i="11"/>
  <c r="K28" i="11"/>
  <c r="K27" i="11"/>
  <c r="K26" i="11"/>
  <c r="K24" i="11"/>
  <c r="K23" i="11"/>
  <c r="K22" i="11"/>
  <c r="K20" i="11"/>
  <c r="K21" i="11"/>
  <c r="K19" i="11"/>
  <c r="K18" i="11"/>
  <c r="K17" i="11"/>
  <c r="K16" i="11"/>
  <c r="K15" i="11"/>
  <c r="K14" i="11"/>
  <c r="K12" i="11"/>
  <c r="K13" i="11"/>
  <c r="K11" i="11"/>
  <c r="K10" i="11"/>
  <c r="K9" i="11"/>
  <c r="K8" i="11"/>
  <c r="K7" i="11"/>
  <c r="L6" i="11"/>
  <c r="L4" i="11"/>
  <c r="S4" i="11"/>
  <c r="M6" i="11"/>
  <c r="Z4" i="11"/>
  <c r="N6" i="11"/>
  <c r="AG4" i="11"/>
  <c r="O6" i="11"/>
  <c r="P6" i="11"/>
  <c r="AN4" i="11"/>
  <c r="Q6" i="11"/>
  <c r="AV6" i="11"/>
  <c r="AU4" i="11"/>
  <c r="R6" i="11"/>
  <c r="AW6" i="11"/>
  <c r="AX6" i="11"/>
  <c r="S6" i="11"/>
  <c r="T6" i="11"/>
  <c r="AY6" i="11"/>
  <c r="U6" i="11"/>
  <c r="AZ6" i="11"/>
  <c r="V6" i="11"/>
  <c r="BB6" i="11"/>
  <c r="BB4" i="11"/>
  <c r="BA6" i="11"/>
  <c r="W6" i="11"/>
  <c r="BC6" i="11"/>
  <c r="X6" i="11"/>
  <c r="BD6" i="11"/>
  <c r="Y6" i="11"/>
  <c r="BE6" i="11"/>
  <c r="Z6" i="11"/>
  <c r="BF6" i="11"/>
  <c r="AA6" i="11"/>
  <c r="BG6" i="11"/>
  <c r="AB6" i="11"/>
  <c r="BH6" i="11"/>
  <c r="AC6" i="11"/>
  <c r="BI6" i="11"/>
  <c r="BI4" i="11"/>
  <c r="AD6" i="11"/>
  <c r="BJ6" i="11"/>
  <c r="AE6" i="11"/>
  <c r="BK6" i="11"/>
  <c r="AF6" i="11"/>
  <c r="BL6" i="11"/>
  <c r="AG6" i="11"/>
  <c r="BM6" i="11"/>
  <c r="AH6" i="11"/>
  <c r="BN6" i="11"/>
  <c r="AI6" i="11"/>
  <c r="BO6" i="11"/>
  <c r="AJ6" i="11"/>
  <c r="AK6" i="11"/>
  <c r="AL6" i="11"/>
  <c r="AM6" i="11"/>
  <c r="AN6" i="11"/>
  <c r="AO6" i="11"/>
  <c r="AP6" i="11"/>
  <c r="AQ6" i="11"/>
  <c r="AR6" i="11"/>
  <c r="AS6" i="11"/>
  <c r="AT6" i="11"/>
  <c r="AU6" i="11"/>
</calcChain>
</file>

<file path=xl/comments1.xml><?xml version="1.0" encoding="utf-8"?>
<comments xmlns="http://schemas.openxmlformats.org/spreadsheetml/2006/main">
  <authors>
    <author>Vertex42.com Templates</author>
  </authors>
  <commentList>
    <comment ref="K6" authorId="0" shapeId="0">
      <text>
        <r>
          <rPr>
            <b/>
            <sz val="9"/>
            <color indexed="81"/>
            <rFont val="Tahoma"/>
            <family val="2"/>
          </rPr>
          <t>DAYS:</t>
        </r>
        <r>
          <rPr>
            <sz val="9"/>
            <color indexed="81"/>
            <rFont val="Tahoma"/>
            <family val="2"/>
          </rPr>
          <t xml:space="preserve">
This column calculates the duration of the task in calendar days. The duration includes both the Start and End dates.</t>
        </r>
      </text>
    </comment>
  </commentList>
</comments>
</file>

<file path=xl/sharedStrings.xml><?xml version="1.0" encoding="utf-8"?>
<sst xmlns="http://schemas.openxmlformats.org/spreadsheetml/2006/main" count="304" uniqueCount="69">
  <si>
    <t>Project Start:</t>
  </si>
  <si>
    <t>PROGRESS</t>
  </si>
  <si>
    <t>ASSIGNED
TO</t>
  </si>
  <si>
    <t>START</t>
  </si>
  <si>
    <t>END</t>
  </si>
  <si>
    <t>DAYS</t>
  </si>
  <si>
    <t>Display Week:</t>
  </si>
  <si>
    <t>TASK</t>
  </si>
  <si>
    <t xml:space="preserve">LEVEL (-2) </t>
  </si>
  <si>
    <t>Electrical works (ელექტროობა)</t>
  </si>
  <si>
    <t xml:space="preserve">   Cable tray installation</t>
  </si>
  <si>
    <t xml:space="preserve">   Cabling works</t>
  </si>
  <si>
    <t xml:space="preserve">   Lighting and fixtures installation</t>
  </si>
  <si>
    <t xml:space="preserve">   Installation of floor distribution boards and termination works</t>
  </si>
  <si>
    <t>Ventilation (ვენტილაცია)</t>
  </si>
  <si>
    <t xml:space="preserve">   Workshop production of air ducts</t>
  </si>
  <si>
    <t xml:space="preserve">   Insulation of fresh air ducts</t>
  </si>
  <si>
    <t xml:space="preserve">   Installation of air ducts</t>
  </si>
  <si>
    <t>Heating &amp; Cooling (გათბობა-გაგრილება)</t>
  </si>
  <si>
    <t xml:space="preserve">   Piping works</t>
  </si>
  <si>
    <t xml:space="preserve">   Installation of FCUs and connection of pipes, valves..etc.</t>
  </si>
  <si>
    <t xml:space="preserve">   Insulation of pipes</t>
  </si>
  <si>
    <t>Water &amp; Sewage (კანალიზაცია)</t>
  </si>
  <si>
    <t xml:space="preserve">   Steel piping works</t>
  </si>
  <si>
    <t>Fire fighting system (სახანძრო უსაფრთხოება)</t>
  </si>
  <si>
    <t xml:space="preserve">   Fire cabinet installation</t>
  </si>
  <si>
    <t>Weak current (სუსტი დენები)</t>
  </si>
  <si>
    <t xml:space="preserve">   Fire alarm system network </t>
  </si>
  <si>
    <t xml:space="preserve">   Surround voice systems</t>
  </si>
  <si>
    <t xml:space="preserve">LEVEL (-1) </t>
  </si>
  <si>
    <t xml:space="preserve">LEVEL (1) </t>
  </si>
  <si>
    <t xml:space="preserve">LEVEL (2) </t>
  </si>
  <si>
    <t xml:space="preserve">LEVEL (3) </t>
  </si>
  <si>
    <t xml:space="preserve">LEVEL (4) </t>
  </si>
  <si>
    <t>ROOF (TECHNICAL FLOOR)</t>
  </si>
  <si>
    <t>EVEX Clinic</t>
  </si>
  <si>
    <t>Mechanical and Electrical Works Draft Work Schedule</t>
  </si>
  <si>
    <t>MAN   HOUR</t>
  </si>
  <si>
    <t>NO.of EMPLOYEE</t>
  </si>
  <si>
    <t>Team 1</t>
  </si>
  <si>
    <t>Team 7</t>
  </si>
  <si>
    <t>Team 2</t>
  </si>
  <si>
    <t>Team 5</t>
  </si>
  <si>
    <t>Team 3</t>
  </si>
  <si>
    <t>Team 6</t>
  </si>
  <si>
    <t>Team 4</t>
  </si>
  <si>
    <t>TEST and COMMISIONING</t>
  </si>
  <si>
    <t>Team 8</t>
  </si>
  <si>
    <t xml:space="preserve">WS Team </t>
  </si>
  <si>
    <t>WS Team</t>
  </si>
  <si>
    <t>Isolat. Team</t>
  </si>
  <si>
    <t>Inst. Team -1</t>
  </si>
  <si>
    <t>Inst. Team - 2</t>
  </si>
  <si>
    <t>Inst. Team - 1</t>
  </si>
  <si>
    <t>Inst. Team - 1 + 2</t>
  </si>
  <si>
    <t>NOTEs</t>
  </si>
  <si>
    <t>Team 2 + 1</t>
  </si>
  <si>
    <t>Team 4 + 3</t>
  </si>
  <si>
    <t>Team 6 + 5</t>
  </si>
  <si>
    <t xml:space="preserve">   PPR and PVC piping works</t>
  </si>
  <si>
    <t>Installation of accessories</t>
  </si>
  <si>
    <t xml:space="preserve">   Fire cabinet and sprinkler installations</t>
  </si>
  <si>
    <t xml:space="preserve">   Data and Internet cabling</t>
  </si>
  <si>
    <t>Mechanical systems testing and commisioning</t>
  </si>
  <si>
    <t>Weak current systems testing and commisioning</t>
  </si>
  <si>
    <t>Fire fighting systems testing and commisioning</t>
  </si>
  <si>
    <t>Heating &amp; Cooling testing and commisioning</t>
  </si>
  <si>
    <t>Ventilation testing and commisioning</t>
  </si>
  <si>
    <t>Electrical systems testing and commisioning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</si>
</sst>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m/d/yy;@"/>
    <numFmt numFmtId="166" formatCode="ddd\,\ m/d/yyyy"/>
    <numFmt numFmtId="167" formatCode="mmm\ d\,\ yyyy"/>
    <numFmt numFmtId="168" formatCode="d"/>
    <numFmt numFmtId="169" formatCode="[$-409]d\-mmm\-yyyy;@"/>
  </numFmts>
  <fonts count="18" x14ac:knownFonts="1">
    <font>
      <sz val="11"/>
      <color theme="1"/>
      <name val="Calibri"/>
      <family val="2"/>
      <scheme val="minor"/>
    </font>
    <font>
      <b/>
      <sz val="20"/>
      <color theme="4" tint="-0.249977111117893"/>
      <name val="Calibri"/>
      <family val="2"/>
      <scheme val="major"/>
    </font>
    <font>
      <sz val="10"/>
      <name val="Calibri"/>
      <family val="2"/>
      <scheme val="minor"/>
    </font>
    <font>
      <u/>
      <sz val="11"/>
      <color indexed="12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0"/>
      <name val="Calibri"/>
      <family val="2"/>
      <scheme val="minor"/>
    </font>
    <font>
      <b/>
      <sz val="22"/>
      <color theme="1" tint="0.34998626667073579"/>
      <name val="Calibri"/>
      <family val="2"/>
      <scheme val="major"/>
    </font>
    <font>
      <sz val="16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34998626667073579"/>
        <bgColor theme="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medium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medium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medium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9847407452621"/>
      </right>
      <top/>
      <bottom/>
      <diagonal/>
    </border>
    <border>
      <left style="thin">
        <color theme="0" tint="-0.14996795556505021"/>
      </left>
      <right style="thin">
        <color theme="0" tint="-0.14999847407452621"/>
      </right>
      <top/>
      <bottom style="medium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0" fillId="0" borderId="3" xfId="0" applyNumberForma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/>
    <xf numFmtId="0" fontId="6" fillId="5" borderId="1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 wrapText="1"/>
    </xf>
    <xf numFmtId="168" fontId="10" fillId="3" borderId="0" xfId="0" applyNumberFormat="1" applyFont="1" applyFill="1" applyBorder="1" applyAlignment="1">
      <alignment horizontal="center" vertical="center"/>
    </xf>
    <xf numFmtId="168" fontId="10" fillId="3" borderId="8" xfId="0" applyNumberFormat="1" applyFont="1" applyFill="1" applyBorder="1" applyAlignment="1">
      <alignment horizontal="center" vertical="center"/>
    </xf>
    <xf numFmtId="168" fontId="10" fillId="3" borderId="9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 shrinkToFit="1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right" vertical="center"/>
    </xf>
    <xf numFmtId="0" fontId="0" fillId="0" borderId="2" xfId="0" applyFont="1" applyFill="1" applyBorder="1" applyAlignment="1">
      <alignment horizontal="left" vertical="center" indent="1"/>
    </xf>
    <xf numFmtId="0" fontId="0" fillId="0" borderId="2" xfId="0" applyFont="1" applyFill="1" applyBorder="1" applyAlignment="1">
      <alignment horizontal="center" vertical="center"/>
    </xf>
    <xf numFmtId="165" fontId="0" fillId="0" borderId="2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right" vertical="center"/>
    </xf>
    <xf numFmtId="14" fontId="16" fillId="2" borderId="12" xfId="0" applyNumberFormat="1" applyFont="1" applyFill="1" applyBorder="1" applyAlignment="1">
      <alignment horizontal="left" vertical="center"/>
    </xf>
    <xf numFmtId="0" fontId="0" fillId="6" borderId="2" xfId="0" applyFont="1" applyFill="1" applyBorder="1" applyAlignment="1">
      <alignment horizontal="left" vertical="center"/>
    </xf>
    <xf numFmtId="14" fontId="16" fillId="6" borderId="12" xfId="0" applyNumberFormat="1" applyFont="1" applyFill="1" applyBorder="1" applyAlignment="1">
      <alignment horizontal="left" vertical="center"/>
    </xf>
    <xf numFmtId="0" fontId="5" fillId="7" borderId="12" xfId="0" applyFont="1" applyFill="1" applyBorder="1" applyAlignment="1">
      <alignment horizontal="left" vertical="center" indent="1"/>
    </xf>
    <xf numFmtId="0" fontId="5" fillId="7" borderId="2" xfId="0" applyFont="1" applyFill="1" applyBorder="1" applyAlignment="1">
      <alignment horizontal="center" vertical="center"/>
    </xf>
    <xf numFmtId="10" fontId="16" fillId="2" borderId="12" xfId="0" applyNumberFormat="1" applyFont="1" applyFill="1" applyBorder="1" applyAlignment="1">
      <alignment horizontal="center" vertical="center"/>
    </xf>
    <xf numFmtId="10" fontId="16" fillId="6" borderId="1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0" fontId="2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 vertical="center"/>
    </xf>
    <xf numFmtId="10" fontId="4" fillId="0" borderId="2" xfId="2" applyNumberFormat="1" applyFont="1" applyFill="1" applyBorder="1" applyAlignment="1">
      <alignment horizontal="center" vertical="center"/>
    </xf>
    <xf numFmtId="10" fontId="4" fillId="7" borderId="2" xfId="2" applyNumberFormat="1" applyFont="1" applyFill="1" applyBorder="1" applyAlignment="1">
      <alignment horizontal="center" vertical="center"/>
    </xf>
    <xf numFmtId="9" fontId="16" fillId="2" borderId="12" xfId="2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9" fontId="4" fillId="7" borderId="11" xfId="2" applyFont="1" applyFill="1" applyBorder="1" applyAlignment="1">
      <alignment horizontal="center" vertical="center"/>
    </xf>
    <xf numFmtId="169" fontId="0" fillId="7" borderId="11" xfId="0" applyNumberFormat="1" applyFont="1" applyFill="1" applyBorder="1" applyAlignment="1">
      <alignment horizontal="center" vertical="center"/>
    </xf>
    <xf numFmtId="169" fontId="4" fillId="7" borderId="11" xfId="0" applyNumberFormat="1" applyFont="1" applyFill="1" applyBorder="1" applyAlignment="1">
      <alignment horizontal="center" vertical="center"/>
    </xf>
    <xf numFmtId="169" fontId="0" fillId="7" borderId="2" xfId="0" applyNumberFormat="1" applyFont="1" applyFill="1" applyBorder="1" applyAlignment="1">
      <alignment horizontal="center" vertical="center"/>
    </xf>
    <xf numFmtId="169" fontId="4" fillId="7" borderId="2" xfId="0" applyNumberFormat="1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1" fontId="4" fillId="0" borderId="2" xfId="0" applyNumberFormat="1" applyFont="1" applyFill="1" applyBorder="1" applyAlignment="1">
      <alignment horizontal="center" vertical="center"/>
    </xf>
    <xf numFmtId="1" fontId="4" fillId="7" borderId="11" xfId="3" applyNumberFormat="1" applyFont="1" applyFill="1" applyBorder="1" applyAlignment="1">
      <alignment horizontal="center" vertical="center"/>
    </xf>
    <xf numFmtId="1" fontId="4" fillId="7" borderId="15" xfId="3" applyNumberFormat="1" applyFont="1" applyFill="1" applyBorder="1" applyAlignment="1">
      <alignment horizontal="center" vertical="center"/>
    </xf>
    <xf numFmtId="1" fontId="16" fillId="2" borderId="13" xfId="0" applyNumberFormat="1" applyFont="1" applyFill="1" applyBorder="1" applyAlignment="1">
      <alignment horizontal="center" vertical="center"/>
    </xf>
    <xf numFmtId="1" fontId="16" fillId="6" borderId="13" xfId="0" applyNumberFormat="1" applyFont="1" applyFill="1" applyBorder="1" applyAlignment="1">
      <alignment horizontal="center" vertical="center"/>
    </xf>
    <xf numFmtId="1" fontId="16" fillId="2" borderId="13" xfId="3" applyNumberFormat="1" applyFont="1" applyFill="1" applyBorder="1" applyAlignment="1">
      <alignment horizontal="center" vertical="center"/>
    </xf>
    <xf numFmtId="1" fontId="16" fillId="6" borderId="13" xfId="3" applyNumberFormat="1" applyFont="1" applyFill="1" applyBorder="1" applyAlignment="1">
      <alignment horizontal="center" vertical="center"/>
    </xf>
    <xf numFmtId="1" fontId="16" fillId="2" borderId="11" xfId="0" applyNumberFormat="1" applyFont="1" applyFill="1" applyBorder="1" applyAlignment="1">
      <alignment horizontal="center" vertical="center"/>
    </xf>
    <xf numFmtId="1" fontId="16" fillId="6" borderId="11" xfId="0" applyNumberFormat="1" applyFont="1" applyFill="1" applyBorder="1" applyAlignment="1">
      <alignment horizontal="center" vertical="center"/>
    </xf>
    <xf numFmtId="1" fontId="16" fillId="2" borderId="11" xfId="3" applyNumberFormat="1" applyFont="1" applyFill="1" applyBorder="1" applyAlignment="1">
      <alignment horizontal="center" vertical="center"/>
    </xf>
    <xf numFmtId="1" fontId="16" fillId="6" borderId="11" xfId="3" applyNumberFormat="1" applyFont="1" applyFill="1" applyBorder="1" applyAlignment="1">
      <alignment horizontal="center" vertical="center"/>
    </xf>
    <xf numFmtId="1" fontId="4" fillId="7" borderId="16" xfId="0" applyNumberFormat="1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 wrapText="1"/>
    </xf>
    <xf numFmtId="10" fontId="6" fillId="5" borderId="17" xfId="0" applyNumberFormat="1" applyFont="1" applyFill="1" applyBorder="1" applyAlignment="1">
      <alignment horizontal="center" vertical="center" wrapText="1"/>
    </xf>
    <xf numFmtId="1" fontId="6" fillId="5" borderId="17" xfId="0" applyNumberFormat="1" applyFont="1" applyFill="1" applyBorder="1" applyAlignment="1">
      <alignment horizontal="center" vertical="center" wrapText="1"/>
    </xf>
    <xf numFmtId="1" fontId="16" fillId="2" borderId="18" xfId="0" applyNumberFormat="1" applyFont="1" applyFill="1" applyBorder="1" applyAlignment="1">
      <alignment horizontal="center" vertical="center"/>
    </xf>
    <xf numFmtId="1" fontId="16" fillId="6" borderId="18" xfId="0" applyNumberFormat="1" applyFont="1" applyFill="1" applyBorder="1" applyAlignment="1">
      <alignment horizontal="center" vertical="center"/>
    </xf>
    <xf numFmtId="1" fontId="16" fillId="2" borderId="19" xfId="0" applyNumberFormat="1" applyFont="1" applyFill="1" applyBorder="1" applyAlignment="1">
      <alignment horizontal="center" vertical="center"/>
    </xf>
    <xf numFmtId="1" fontId="16" fillId="6" borderId="19" xfId="0" applyNumberFormat="1" applyFont="1" applyFill="1" applyBorder="1" applyAlignment="1">
      <alignment horizontal="center" vertical="center"/>
    </xf>
    <xf numFmtId="1" fontId="4" fillId="7" borderId="19" xfId="0" applyNumberFormat="1" applyFont="1" applyFill="1" applyBorder="1" applyAlignment="1">
      <alignment horizontal="center" vertical="center"/>
    </xf>
    <xf numFmtId="1" fontId="17" fillId="6" borderId="19" xfId="0" applyNumberFormat="1" applyFont="1" applyFill="1" applyBorder="1" applyAlignment="1">
      <alignment horizontal="center" vertical="center"/>
    </xf>
    <xf numFmtId="1" fontId="17" fillId="6" borderId="18" xfId="0" applyNumberFormat="1" applyFont="1" applyFill="1" applyBorder="1" applyAlignment="1">
      <alignment horizontal="center" vertical="center"/>
    </xf>
    <xf numFmtId="1" fontId="17" fillId="6" borderId="11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39" fontId="16" fillId="6" borderId="13" xfId="3" applyNumberFormat="1" applyFont="1" applyFill="1" applyBorder="1" applyAlignment="1">
      <alignment horizontal="center" vertical="center"/>
    </xf>
    <xf numFmtId="1" fontId="17" fillId="6" borderId="11" xfId="3" applyNumberFormat="1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left" vertical="center" indent="1"/>
    </xf>
    <xf numFmtId="169" fontId="16" fillId="2" borderId="12" xfId="0" applyNumberFormat="1" applyFont="1" applyFill="1" applyBorder="1" applyAlignment="1">
      <alignment horizontal="center" vertical="center"/>
    </xf>
    <xf numFmtId="169" fontId="16" fillId="6" borderId="12" xfId="0" applyNumberFormat="1" applyFont="1" applyFill="1" applyBorder="1" applyAlignment="1">
      <alignment horizontal="center" vertical="center"/>
    </xf>
    <xf numFmtId="1" fontId="16" fillId="6" borderId="22" xfId="0" applyNumberFormat="1" applyFont="1" applyFill="1" applyBorder="1" applyAlignment="1">
      <alignment horizontal="center" vertical="center"/>
    </xf>
    <xf numFmtId="1" fontId="16" fillId="6" borderId="16" xfId="0" applyNumberFormat="1" applyFont="1" applyFill="1" applyBorder="1" applyAlignment="1">
      <alignment horizontal="center" vertical="center"/>
    </xf>
    <xf numFmtId="1" fontId="16" fillId="6" borderId="23" xfId="0" applyNumberFormat="1" applyFont="1" applyFill="1" applyBorder="1" applyAlignment="1">
      <alignment horizontal="center" vertical="center"/>
    </xf>
    <xf numFmtId="169" fontId="16" fillId="6" borderId="27" xfId="0" applyNumberFormat="1" applyFont="1" applyFill="1" applyBorder="1" applyAlignment="1">
      <alignment horizontal="center" vertical="center"/>
    </xf>
    <xf numFmtId="169" fontId="16" fillId="6" borderId="28" xfId="0" applyNumberFormat="1" applyFont="1" applyFill="1" applyBorder="1" applyAlignment="1">
      <alignment horizontal="center" vertical="center"/>
    </xf>
    <xf numFmtId="169" fontId="16" fillId="6" borderId="29" xfId="0" applyNumberFormat="1" applyFont="1" applyFill="1" applyBorder="1" applyAlignment="1">
      <alignment horizontal="center" vertical="center"/>
    </xf>
    <xf numFmtId="1" fontId="16" fillId="6" borderId="30" xfId="0" applyNumberFormat="1" applyFont="1" applyFill="1" applyBorder="1" applyAlignment="1">
      <alignment horizontal="center" vertical="center"/>
    </xf>
    <xf numFmtId="1" fontId="16" fillId="6" borderId="31" xfId="0" applyNumberFormat="1" applyFont="1" applyFill="1" applyBorder="1" applyAlignment="1">
      <alignment horizontal="center" vertical="center"/>
    </xf>
    <xf numFmtId="1" fontId="16" fillId="6" borderId="32" xfId="0" applyNumberFormat="1" applyFont="1" applyFill="1" applyBorder="1" applyAlignment="1">
      <alignment horizontal="center" vertical="center"/>
    </xf>
    <xf numFmtId="1" fontId="16" fillId="6" borderId="20" xfId="0" applyNumberFormat="1" applyFont="1" applyFill="1" applyBorder="1" applyAlignment="1">
      <alignment horizontal="center" vertical="center"/>
    </xf>
    <xf numFmtId="1" fontId="16" fillId="6" borderId="33" xfId="0" applyNumberFormat="1" applyFont="1" applyFill="1" applyBorder="1" applyAlignment="1">
      <alignment horizontal="center" vertical="center"/>
    </xf>
    <xf numFmtId="1" fontId="16" fillId="6" borderId="21" xfId="0" applyNumberFormat="1" applyFont="1" applyFill="1" applyBorder="1" applyAlignment="1">
      <alignment horizontal="center" vertical="center"/>
    </xf>
    <xf numFmtId="1" fontId="16" fillId="6" borderId="24" xfId="0" applyNumberFormat="1" applyFont="1" applyFill="1" applyBorder="1" applyAlignment="1">
      <alignment horizontal="center" vertical="center"/>
    </xf>
    <xf numFmtId="1" fontId="16" fillId="6" borderId="25" xfId="0" applyNumberFormat="1" applyFont="1" applyFill="1" applyBorder="1" applyAlignment="1">
      <alignment horizontal="center" vertical="center"/>
    </xf>
    <xf numFmtId="1" fontId="16" fillId="6" borderId="26" xfId="0" applyNumberFormat="1" applyFont="1" applyFill="1" applyBorder="1" applyAlignment="1">
      <alignment horizontal="center" vertical="center"/>
    </xf>
    <xf numFmtId="167" fontId="0" fillId="3" borderId="6" xfId="0" applyNumberFormat="1" applyFont="1" applyFill="1" applyBorder="1" applyAlignment="1">
      <alignment horizontal="left" vertical="center" wrapText="1" indent="1"/>
    </xf>
    <xf numFmtId="167" fontId="0" fillId="3" borderId="1" xfId="0" applyNumberFormat="1" applyFont="1" applyFill="1" applyBorder="1" applyAlignment="1">
      <alignment horizontal="left" vertical="center" wrapText="1" indent="1"/>
    </xf>
    <xf numFmtId="167" fontId="0" fillId="3" borderId="7" xfId="0" applyNumberFormat="1" applyFont="1" applyFill="1" applyBorder="1" applyAlignment="1">
      <alignment horizontal="left" vertical="center" wrapText="1" indent="1"/>
    </xf>
    <xf numFmtId="166" fontId="0" fillId="0" borderId="4" xfId="0" applyNumberFormat="1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</cellXfs>
  <cellStyles count="4">
    <cellStyle name="Comma" xfId="3" builtinId="3"/>
    <cellStyle name="Hyperlink" xfId="1" builtinId="8" customBuiltin="1"/>
    <cellStyle name="Normal" xfId="0" builtinId="0"/>
    <cellStyle name="Percent" xfId="2" builtinId="5"/>
  </cellStyles>
  <dxfs count="63"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theme="0" tint="-0.24994659260841701"/>
        </left>
      </border>
    </dxf>
    <dxf>
      <border>
        <left style="thin">
          <color theme="0" tint="-0.24994659260841701"/>
        </left>
      </border>
    </dxf>
    <dxf>
      <border>
        <top style="thin">
          <color theme="4" tint="0.39994506668294322"/>
        </top>
      </border>
    </dxf>
    <dxf>
      <fill>
        <patternFill>
          <bgColor theme="0" tint="-4.9989318521683403E-2"/>
        </patternFill>
      </fill>
      <border>
        <top style="thin">
          <color theme="4" tint="0.39994506668294322"/>
        </top>
      </border>
    </dxf>
    <dxf>
      <font>
        <b/>
        <color theme="1"/>
      </font>
    </dxf>
    <dxf>
      <font>
        <b val="0"/>
        <i val="0"/>
        <color theme="1"/>
      </font>
      <border>
        <left style="thin">
          <color theme="4"/>
        </left>
      </border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</dxfs>
  <tableStyles count="1" defaultTableStyle="TableStyleMedium2" defaultPivotStyle="PivotStyleLight16">
    <tableStyle name="ToDoList" pivot="0" count="9">
      <tableStyleElement type="wholeTable" dxfId="62"/>
      <tableStyleElement type="headerRow" dxfId="61"/>
      <tableStyleElement type="totalRow" dxfId="60"/>
      <tableStyleElement type="firstColumn" dxfId="59"/>
      <tableStyleElement type="lastColumn" dxfId="58"/>
      <tableStyleElement type="firstRowStripe" dxfId="57"/>
      <tableStyleElement type="secondRowStripe" dxfId="56"/>
      <tableStyleElement type="firstColumnStripe" dxfId="55"/>
      <tableStyleElement type="secondColumnStripe" dxfId="5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215881"/>
      <color rgb="FF42648A"/>
      <color rgb="FF969696"/>
      <color rgb="FFC0C0C0"/>
      <color rgb="FF427FC2"/>
      <color rgb="FF44678E"/>
      <color rgb="FF4A6F9C"/>
      <color rgb="FF3969A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FB190"/>
  <sheetViews>
    <sheetView showGridLines="0" tabSelected="1" showRuler="0" zoomScale="85" zoomScaleNormal="85" zoomScalePageLayoutView="70" workbookViewId="0">
      <pane ySplit="6" topLeftCell="A7" activePane="bottomLeft" state="frozen"/>
      <selection pane="bottomLeft" activeCell="I184" sqref="I184:I189"/>
    </sheetView>
  </sheetViews>
  <sheetFormatPr defaultRowHeight="22.5" customHeight="1" outlineLevelRow="1" x14ac:dyDescent="0.25"/>
  <cols>
    <col min="1" max="1" width="2.7109375" customWidth="1"/>
    <col min="2" max="2" width="61.42578125" customWidth="1"/>
    <col min="3" max="3" width="16.28515625" hidden="1" customWidth="1"/>
    <col min="4" max="4" width="13.42578125" style="35" hidden="1" customWidth="1"/>
    <col min="5" max="6" width="13.140625" style="5" customWidth="1"/>
    <col min="7" max="7" width="12" style="71" customWidth="1"/>
    <col min="8" max="9" width="12" style="47" customWidth="1"/>
    <col min="10" max="10" width="15.7109375" style="47" bestFit="1" customWidth="1"/>
    <col min="11" max="11" width="6.85546875" hidden="1" customWidth="1"/>
    <col min="12" max="60" width="2.5703125" customWidth="1"/>
    <col min="61" max="95" width="3.42578125" customWidth="1"/>
    <col min="96" max="123" width="3.28515625" customWidth="1"/>
    <col min="124" max="137" width="3" customWidth="1"/>
    <col min="138" max="158" width="3.28515625" customWidth="1"/>
  </cols>
  <sheetData>
    <row r="1" spans="1:158" ht="22.5" customHeight="1" x14ac:dyDescent="0.45">
      <c r="B1" s="16" t="s">
        <v>36</v>
      </c>
      <c r="C1" s="1"/>
      <c r="D1" s="34"/>
      <c r="E1" s="4"/>
      <c r="F1" s="33"/>
      <c r="G1" s="46"/>
      <c r="H1" s="46"/>
      <c r="I1" s="46"/>
      <c r="J1" s="46"/>
      <c r="K1" s="2"/>
      <c r="L1" s="8"/>
    </row>
    <row r="2" spans="1:158" ht="22.5" customHeight="1" x14ac:dyDescent="0.3">
      <c r="B2" s="9" t="s">
        <v>35</v>
      </c>
    </row>
    <row r="3" spans="1:158" ht="22.5" customHeight="1" x14ac:dyDescent="0.3">
      <c r="B3" s="9"/>
      <c r="D3" s="36" t="s">
        <v>0</v>
      </c>
      <c r="E3" s="95">
        <v>43257</v>
      </c>
      <c r="F3" s="96"/>
    </row>
    <row r="4" spans="1:158" ht="22.5" customHeight="1" x14ac:dyDescent="0.25">
      <c r="D4" s="36" t="s">
        <v>6</v>
      </c>
      <c r="E4" s="7">
        <v>1</v>
      </c>
      <c r="L4" s="92">
        <f>L5</f>
        <v>43255</v>
      </c>
      <c r="M4" s="93"/>
      <c r="N4" s="93"/>
      <c r="O4" s="93"/>
      <c r="P4" s="93"/>
      <c r="Q4" s="93"/>
      <c r="R4" s="94"/>
      <c r="S4" s="92">
        <f>S5</f>
        <v>43262</v>
      </c>
      <c r="T4" s="93"/>
      <c r="U4" s="93"/>
      <c r="V4" s="93"/>
      <c r="W4" s="93"/>
      <c r="X4" s="93"/>
      <c r="Y4" s="94"/>
      <c r="Z4" s="92">
        <f>Z5</f>
        <v>43269</v>
      </c>
      <c r="AA4" s="93"/>
      <c r="AB4" s="93"/>
      <c r="AC4" s="93"/>
      <c r="AD4" s="93"/>
      <c r="AE4" s="93"/>
      <c r="AF4" s="94"/>
      <c r="AG4" s="92">
        <f>AG5</f>
        <v>43276</v>
      </c>
      <c r="AH4" s="93"/>
      <c r="AI4" s="93"/>
      <c r="AJ4" s="93"/>
      <c r="AK4" s="93"/>
      <c r="AL4" s="93"/>
      <c r="AM4" s="94"/>
      <c r="AN4" s="92">
        <f>AN5</f>
        <v>43283</v>
      </c>
      <c r="AO4" s="93"/>
      <c r="AP4" s="93"/>
      <c r="AQ4" s="93"/>
      <c r="AR4" s="93"/>
      <c r="AS4" s="93"/>
      <c r="AT4" s="94"/>
      <c r="AU4" s="92">
        <f>AU5</f>
        <v>43290</v>
      </c>
      <c r="AV4" s="93"/>
      <c r="AW4" s="93"/>
      <c r="AX4" s="93"/>
      <c r="AY4" s="93"/>
      <c r="AZ4" s="93"/>
      <c r="BA4" s="94"/>
      <c r="BB4" s="92">
        <f>BB5</f>
        <v>43297</v>
      </c>
      <c r="BC4" s="93"/>
      <c r="BD4" s="93"/>
      <c r="BE4" s="93"/>
      <c r="BF4" s="93"/>
      <c r="BG4" s="93"/>
      <c r="BH4" s="94"/>
      <c r="BI4" s="92">
        <f>BI5</f>
        <v>43304</v>
      </c>
      <c r="BJ4" s="93"/>
      <c r="BK4" s="93"/>
      <c r="BL4" s="93"/>
      <c r="BM4" s="93"/>
      <c r="BN4" s="93"/>
      <c r="BO4" s="94"/>
      <c r="BP4" s="92">
        <f t="shared" ref="BP4" si="0">BP5</f>
        <v>43311</v>
      </c>
      <c r="BQ4" s="93"/>
      <c r="BR4" s="93"/>
      <c r="BS4" s="93"/>
      <c r="BT4" s="93"/>
      <c r="BU4" s="93"/>
      <c r="BV4" s="94"/>
      <c r="BW4" s="92">
        <f t="shared" ref="BW4" si="1">BW5</f>
        <v>43318</v>
      </c>
      <c r="BX4" s="93"/>
      <c r="BY4" s="93"/>
      <c r="BZ4" s="93"/>
      <c r="CA4" s="93"/>
      <c r="CB4" s="93"/>
      <c r="CC4" s="94"/>
      <c r="CD4" s="92">
        <f>CD5</f>
        <v>43325</v>
      </c>
      <c r="CE4" s="93"/>
      <c r="CF4" s="93"/>
      <c r="CG4" s="93"/>
      <c r="CH4" s="93"/>
      <c r="CI4" s="93"/>
      <c r="CJ4" s="94"/>
      <c r="CK4" s="92">
        <f t="shared" ref="CK4" si="2">CK5</f>
        <v>43332</v>
      </c>
      <c r="CL4" s="93"/>
      <c r="CM4" s="93"/>
      <c r="CN4" s="93"/>
      <c r="CO4" s="93"/>
      <c r="CP4" s="93"/>
      <c r="CQ4" s="94"/>
      <c r="CR4" s="92">
        <f t="shared" ref="CR4" si="3">CR5</f>
        <v>43339</v>
      </c>
      <c r="CS4" s="93"/>
      <c r="CT4" s="93"/>
      <c r="CU4" s="93"/>
      <c r="CV4" s="93"/>
      <c r="CW4" s="93"/>
      <c r="CX4" s="94"/>
      <c r="CY4" s="92">
        <f t="shared" ref="CY4" si="4">CY5</f>
        <v>43346</v>
      </c>
      <c r="CZ4" s="93"/>
      <c r="DA4" s="93"/>
      <c r="DB4" s="93"/>
      <c r="DC4" s="93"/>
      <c r="DD4" s="93"/>
      <c r="DE4" s="94"/>
      <c r="DF4" s="92">
        <f t="shared" ref="DF4" si="5">DF5</f>
        <v>43353</v>
      </c>
      <c r="DG4" s="93"/>
      <c r="DH4" s="93"/>
      <c r="DI4" s="93"/>
      <c r="DJ4" s="93"/>
      <c r="DK4" s="93"/>
      <c r="DL4" s="94"/>
      <c r="DM4" s="92">
        <f t="shared" ref="DM4" si="6">DM5</f>
        <v>43360</v>
      </c>
      <c r="DN4" s="93"/>
      <c r="DO4" s="93"/>
      <c r="DP4" s="93"/>
      <c r="DQ4" s="93"/>
      <c r="DR4" s="93"/>
      <c r="DS4" s="94"/>
      <c r="DT4" s="92">
        <f t="shared" ref="DT4" si="7">DT5</f>
        <v>43367</v>
      </c>
      <c r="DU4" s="93"/>
      <c r="DV4" s="93"/>
      <c r="DW4" s="93"/>
      <c r="DX4" s="93"/>
      <c r="DY4" s="93"/>
      <c r="DZ4" s="94"/>
      <c r="EA4" s="92">
        <f t="shared" ref="EA4" si="8">EA5</f>
        <v>43374</v>
      </c>
      <c r="EB4" s="93"/>
      <c r="EC4" s="93"/>
      <c r="ED4" s="93"/>
      <c r="EE4" s="93"/>
      <c r="EF4" s="93"/>
      <c r="EG4" s="94"/>
      <c r="EH4" s="92">
        <f t="shared" ref="EH4" si="9">EH5</f>
        <v>43381</v>
      </c>
      <c r="EI4" s="93"/>
      <c r="EJ4" s="93"/>
      <c r="EK4" s="93"/>
      <c r="EL4" s="93"/>
      <c r="EM4" s="93"/>
      <c r="EN4" s="94"/>
      <c r="EO4" s="92">
        <f t="shared" ref="EO4" si="10">EO5</f>
        <v>43388</v>
      </c>
      <c r="EP4" s="93"/>
      <c r="EQ4" s="93"/>
      <c r="ER4" s="93"/>
      <c r="ES4" s="93"/>
      <c r="ET4" s="93"/>
      <c r="EU4" s="94"/>
      <c r="EV4" s="92">
        <f t="shared" ref="EV4" si="11">EV5</f>
        <v>43395</v>
      </c>
      <c r="EW4" s="93"/>
      <c r="EX4" s="93"/>
      <c r="EY4" s="93"/>
      <c r="EZ4" s="93"/>
      <c r="FA4" s="93"/>
      <c r="FB4" s="94"/>
    </row>
    <row r="5" spans="1:158" ht="22.5" customHeight="1" x14ac:dyDescent="0.25">
      <c r="A5" s="6"/>
      <c r="L5" s="13">
        <f>E3-WEEKDAY(E3,1)+2+7*(E4-1)</f>
        <v>43255</v>
      </c>
      <c r="M5" s="12">
        <f>L5+1</f>
        <v>43256</v>
      </c>
      <c r="N5" s="12">
        <f t="shared" ref="N5:BA5" si="12">M5+1</f>
        <v>43257</v>
      </c>
      <c r="O5" s="12">
        <f t="shared" si="12"/>
        <v>43258</v>
      </c>
      <c r="P5" s="12">
        <f t="shared" si="12"/>
        <v>43259</v>
      </c>
      <c r="Q5" s="12">
        <f t="shared" si="12"/>
        <v>43260</v>
      </c>
      <c r="R5" s="14">
        <f t="shared" si="12"/>
        <v>43261</v>
      </c>
      <c r="S5" s="13">
        <f>R5+1</f>
        <v>43262</v>
      </c>
      <c r="T5" s="12">
        <f>S5+1</f>
        <v>43263</v>
      </c>
      <c r="U5" s="12">
        <f t="shared" si="12"/>
        <v>43264</v>
      </c>
      <c r="V5" s="12">
        <f t="shared" si="12"/>
        <v>43265</v>
      </c>
      <c r="W5" s="12">
        <f t="shared" si="12"/>
        <v>43266</v>
      </c>
      <c r="X5" s="12">
        <f t="shared" si="12"/>
        <v>43267</v>
      </c>
      <c r="Y5" s="14">
        <f t="shared" si="12"/>
        <v>43268</v>
      </c>
      <c r="Z5" s="13">
        <f>Y5+1</f>
        <v>43269</v>
      </c>
      <c r="AA5" s="12">
        <f>Z5+1</f>
        <v>43270</v>
      </c>
      <c r="AB5" s="12">
        <f t="shared" si="12"/>
        <v>43271</v>
      </c>
      <c r="AC5" s="12">
        <f t="shared" si="12"/>
        <v>43272</v>
      </c>
      <c r="AD5" s="12">
        <f t="shared" si="12"/>
        <v>43273</v>
      </c>
      <c r="AE5" s="12">
        <f t="shared" si="12"/>
        <v>43274</v>
      </c>
      <c r="AF5" s="14">
        <f t="shared" si="12"/>
        <v>43275</v>
      </c>
      <c r="AG5" s="13">
        <f>AF5+1</f>
        <v>43276</v>
      </c>
      <c r="AH5" s="12">
        <f>AG5+1</f>
        <v>43277</v>
      </c>
      <c r="AI5" s="12">
        <f t="shared" si="12"/>
        <v>43278</v>
      </c>
      <c r="AJ5" s="12">
        <f t="shared" si="12"/>
        <v>43279</v>
      </c>
      <c r="AK5" s="12">
        <f t="shared" si="12"/>
        <v>43280</v>
      </c>
      <c r="AL5" s="12">
        <f t="shared" si="12"/>
        <v>43281</v>
      </c>
      <c r="AM5" s="14">
        <f t="shared" si="12"/>
        <v>43282</v>
      </c>
      <c r="AN5" s="13">
        <f>AM5+1</f>
        <v>43283</v>
      </c>
      <c r="AO5" s="12">
        <f>AN5+1</f>
        <v>43284</v>
      </c>
      <c r="AP5" s="12">
        <f t="shared" si="12"/>
        <v>43285</v>
      </c>
      <c r="AQ5" s="12">
        <f t="shared" si="12"/>
        <v>43286</v>
      </c>
      <c r="AR5" s="12">
        <f t="shared" si="12"/>
        <v>43287</v>
      </c>
      <c r="AS5" s="12">
        <f t="shared" si="12"/>
        <v>43288</v>
      </c>
      <c r="AT5" s="14">
        <f t="shared" si="12"/>
        <v>43289</v>
      </c>
      <c r="AU5" s="13">
        <f>AT5+1</f>
        <v>43290</v>
      </c>
      <c r="AV5" s="12">
        <f>AU5+1</f>
        <v>43291</v>
      </c>
      <c r="AW5" s="12">
        <f t="shared" si="12"/>
        <v>43292</v>
      </c>
      <c r="AX5" s="12">
        <f t="shared" si="12"/>
        <v>43293</v>
      </c>
      <c r="AY5" s="12">
        <f t="shared" si="12"/>
        <v>43294</v>
      </c>
      <c r="AZ5" s="12">
        <f t="shared" si="12"/>
        <v>43295</v>
      </c>
      <c r="BA5" s="14">
        <f t="shared" si="12"/>
        <v>43296</v>
      </c>
      <c r="BB5" s="13">
        <f>BA5+1</f>
        <v>43297</v>
      </c>
      <c r="BC5" s="12">
        <f>BB5+1</f>
        <v>43298</v>
      </c>
      <c r="BD5" s="12">
        <f t="shared" ref="BD5:BH5" si="13">BC5+1</f>
        <v>43299</v>
      </c>
      <c r="BE5" s="12">
        <f t="shared" si="13"/>
        <v>43300</v>
      </c>
      <c r="BF5" s="12">
        <f t="shared" si="13"/>
        <v>43301</v>
      </c>
      <c r="BG5" s="12">
        <f t="shared" si="13"/>
        <v>43302</v>
      </c>
      <c r="BH5" s="14">
        <f t="shared" si="13"/>
        <v>43303</v>
      </c>
      <c r="BI5" s="13">
        <f>BH5+1</f>
        <v>43304</v>
      </c>
      <c r="BJ5" s="12">
        <f>BI5+1</f>
        <v>43305</v>
      </c>
      <c r="BK5" s="12">
        <f t="shared" ref="BK5:BQ5" si="14">BJ5+1</f>
        <v>43306</v>
      </c>
      <c r="BL5" s="12">
        <f t="shared" si="14"/>
        <v>43307</v>
      </c>
      <c r="BM5" s="12">
        <f t="shared" si="14"/>
        <v>43308</v>
      </c>
      <c r="BN5" s="12">
        <f t="shared" si="14"/>
        <v>43309</v>
      </c>
      <c r="BO5" s="14">
        <f t="shared" si="14"/>
        <v>43310</v>
      </c>
      <c r="BP5" s="13">
        <f t="shared" si="14"/>
        <v>43311</v>
      </c>
      <c r="BQ5" s="12">
        <f t="shared" si="14"/>
        <v>43312</v>
      </c>
      <c r="BR5" s="12">
        <f t="shared" ref="BR5" si="15">BQ5+1</f>
        <v>43313</v>
      </c>
      <c r="BS5" s="12">
        <f t="shared" ref="BS5" si="16">BR5+1</f>
        <v>43314</v>
      </c>
      <c r="BT5" s="12">
        <f t="shared" ref="BT5" si="17">BS5+1</f>
        <v>43315</v>
      </c>
      <c r="BU5" s="12">
        <f t="shared" ref="BU5" si="18">BT5+1</f>
        <v>43316</v>
      </c>
      <c r="BV5" s="14">
        <f t="shared" ref="BV5:BX5" si="19">BU5+1</f>
        <v>43317</v>
      </c>
      <c r="BW5" s="13">
        <f t="shared" si="19"/>
        <v>43318</v>
      </c>
      <c r="BX5" s="12">
        <f t="shared" si="19"/>
        <v>43319</v>
      </c>
      <c r="BY5" s="12">
        <f t="shared" ref="BY5" si="20">BX5+1</f>
        <v>43320</v>
      </c>
      <c r="BZ5" s="12">
        <f t="shared" ref="BZ5" si="21">BY5+1</f>
        <v>43321</v>
      </c>
      <c r="CA5" s="12">
        <f t="shared" ref="CA5" si="22">BZ5+1</f>
        <v>43322</v>
      </c>
      <c r="CB5" s="12">
        <f t="shared" ref="CB5" si="23">CA5+1</f>
        <v>43323</v>
      </c>
      <c r="CC5" s="14">
        <f t="shared" ref="CC5" si="24">CB5+1</f>
        <v>43324</v>
      </c>
      <c r="CD5" s="13">
        <f>CC5+1</f>
        <v>43325</v>
      </c>
      <c r="CE5" s="12">
        <f>CD5+1</f>
        <v>43326</v>
      </c>
      <c r="CF5" s="12">
        <f t="shared" ref="CF5" si="25">CE5+1</f>
        <v>43327</v>
      </c>
      <c r="CG5" s="12">
        <f t="shared" ref="CG5" si="26">CF5+1</f>
        <v>43328</v>
      </c>
      <c r="CH5" s="12">
        <f t="shared" ref="CH5" si="27">CG5+1</f>
        <v>43329</v>
      </c>
      <c r="CI5" s="12">
        <f t="shared" ref="CI5" si="28">CH5+1</f>
        <v>43330</v>
      </c>
      <c r="CJ5" s="14">
        <f t="shared" ref="CJ5" si="29">CI5+1</f>
        <v>43331</v>
      </c>
      <c r="CK5" s="13">
        <f t="shared" ref="CK5" si="30">CJ5+1</f>
        <v>43332</v>
      </c>
      <c r="CL5" s="12">
        <f t="shared" ref="CL5" si="31">CK5+1</f>
        <v>43333</v>
      </c>
      <c r="CM5" s="12">
        <f t="shared" ref="CM5" si="32">CL5+1</f>
        <v>43334</v>
      </c>
      <c r="CN5" s="12">
        <f t="shared" ref="CN5" si="33">CM5+1</f>
        <v>43335</v>
      </c>
      <c r="CO5" s="12">
        <f t="shared" ref="CO5" si="34">CN5+1</f>
        <v>43336</v>
      </c>
      <c r="CP5" s="12">
        <f t="shared" ref="CP5" si="35">CO5+1</f>
        <v>43337</v>
      </c>
      <c r="CQ5" s="14">
        <f t="shared" ref="CQ5" si="36">CP5+1</f>
        <v>43338</v>
      </c>
      <c r="CR5" s="13">
        <f t="shared" ref="CR5" si="37">CQ5+1</f>
        <v>43339</v>
      </c>
      <c r="CS5" s="12">
        <f t="shared" ref="CS5" si="38">CR5+1</f>
        <v>43340</v>
      </c>
      <c r="CT5" s="12">
        <f t="shared" ref="CT5" si="39">CS5+1</f>
        <v>43341</v>
      </c>
      <c r="CU5" s="12">
        <f t="shared" ref="CU5" si="40">CT5+1</f>
        <v>43342</v>
      </c>
      <c r="CV5" s="12">
        <f t="shared" ref="CV5" si="41">CU5+1</f>
        <v>43343</v>
      </c>
      <c r="CW5" s="12">
        <f t="shared" ref="CW5" si="42">CV5+1</f>
        <v>43344</v>
      </c>
      <c r="CX5" s="14">
        <f t="shared" ref="CX5" si="43">CW5+1</f>
        <v>43345</v>
      </c>
      <c r="CY5" s="13">
        <f t="shared" ref="CY5" si="44">CX5+1</f>
        <v>43346</v>
      </c>
      <c r="CZ5" s="12">
        <f t="shared" ref="CZ5" si="45">CY5+1</f>
        <v>43347</v>
      </c>
      <c r="DA5" s="12">
        <f t="shared" ref="DA5" si="46">CZ5+1</f>
        <v>43348</v>
      </c>
      <c r="DB5" s="12">
        <f t="shared" ref="DB5" si="47">DA5+1</f>
        <v>43349</v>
      </c>
      <c r="DC5" s="12">
        <f t="shared" ref="DC5" si="48">DB5+1</f>
        <v>43350</v>
      </c>
      <c r="DD5" s="12">
        <f t="shared" ref="DD5" si="49">DC5+1</f>
        <v>43351</v>
      </c>
      <c r="DE5" s="14">
        <f t="shared" ref="DE5" si="50">DD5+1</f>
        <v>43352</v>
      </c>
      <c r="DF5" s="13">
        <f t="shared" ref="DF5" si="51">DE5+1</f>
        <v>43353</v>
      </c>
      <c r="DG5" s="12">
        <f t="shared" ref="DG5" si="52">DF5+1</f>
        <v>43354</v>
      </c>
      <c r="DH5" s="12">
        <f t="shared" ref="DH5" si="53">DG5+1</f>
        <v>43355</v>
      </c>
      <c r="DI5" s="12">
        <f t="shared" ref="DI5" si="54">DH5+1</f>
        <v>43356</v>
      </c>
      <c r="DJ5" s="12">
        <f t="shared" ref="DJ5" si="55">DI5+1</f>
        <v>43357</v>
      </c>
      <c r="DK5" s="12">
        <f t="shared" ref="DK5" si="56">DJ5+1</f>
        <v>43358</v>
      </c>
      <c r="DL5" s="14">
        <f t="shared" ref="DL5" si="57">DK5+1</f>
        <v>43359</v>
      </c>
      <c r="DM5" s="13">
        <f t="shared" ref="DM5" si="58">DL5+1</f>
        <v>43360</v>
      </c>
      <c r="DN5" s="12">
        <f t="shared" ref="DN5" si="59">DM5+1</f>
        <v>43361</v>
      </c>
      <c r="DO5" s="12">
        <f t="shared" ref="DO5" si="60">DN5+1</f>
        <v>43362</v>
      </c>
      <c r="DP5" s="12">
        <f t="shared" ref="DP5" si="61">DO5+1</f>
        <v>43363</v>
      </c>
      <c r="DQ5" s="12">
        <f t="shared" ref="DQ5" si="62">DP5+1</f>
        <v>43364</v>
      </c>
      <c r="DR5" s="12">
        <f t="shared" ref="DR5" si="63">DQ5+1</f>
        <v>43365</v>
      </c>
      <c r="DS5" s="14">
        <f t="shared" ref="DS5" si="64">DR5+1</f>
        <v>43366</v>
      </c>
      <c r="DT5" s="13">
        <f t="shared" ref="DT5" si="65">DS5+1</f>
        <v>43367</v>
      </c>
      <c r="DU5" s="12">
        <f t="shared" ref="DU5" si="66">DT5+1</f>
        <v>43368</v>
      </c>
      <c r="DV5" s="12">
        <f t="shared" ref="DV5" si="67">DU5+1</f>
        <v>43369</v>
      </c>
      <c r="DW5" s="12">
        <f t="shared" ref="DW5" si="68">DV5+1</f>
        <v>43370</v>
      </c>
      <c r="DX5" s="12">
        <f t="shared" ref="DX5" si="69">DW5+1</f>
        <v>43371</v>
      </c>
      <c r="DY5" s="12">
        <f t="shared" ref="DY5" si="70">DX5+1</f>
        <v>43372</v>
      </c>
      <c r="DZ5" s="14">
        <f t="shared" ref="DZ5" si="71">DY5+1</f>
        <v>43373</v>
      </c>
      <c r="EA5" s="13">
        <f t="shared" ref="EA5" si="72">DZ5+1</f>
        <v>43374</v>
      </c>
      <c r="EB5" s="12">
        <f t="shared" ref="EB5" si="73">EA5+1</f>
        <v>43375</v>
      </c>
      <c r="EC5" s="12">
        <f t="shared" ref="EC5" si="74">EB5+1</f>
        <v>43376</v>
      </c>
      <c r="ED5" s="12">
        <f t="shared" ref="ED5" si="75">EC5+1</f>
        <v>43377</v>
      </c>
      <c r="EE5" s="12">
        <f t="shared" ref="EE5" si="76">ED5+1</f>
        <v>43378</v>
      </c>
      <c r="EF5" s="12">
        <f t="shared" ref="EF5" si="77">EE5+1</f>
        <v>43379</v>
      </c>
      <c r="EG5" s="14">
        <f t="shared" ref="EG5" si="78">EF5+1</f>
        <v>43380</v>
      </c>
      <c r="EH5" s="13">
        <f t="shared" ref="EH5" si="79">EG5+1</f>
        <v>43381</v>
      </c>
      <c r="EI5" s="12">
        <f t="shared" ref="EI5" si="80">EH5+1</f>
        <v>43382</v>
      </c>
      <c r="EJ5" s="12">
        <f t="shared" ref="EJ5" si="81">EI5+1</f>
        <v>43383</v>
      </c>
      <c r="EK5" s="12">
        <f t="shared" ref="EK5" si="82">EJ5+1</f>
        <v>43384</v>
      </c>
      <c r="EL5" s="12">
        <f t="shared" ref="EL5" si="83">EK5+1</f>
        <v>43385</v>
      </c>
      <c r="EM5" s="12">
        <f t="shared" ref="EM5" si="84">EL5+1</f>
        <v>43386</v>
      </c>
      <c r="EN5" s="14">
        <f t="shared" ref="EN5" si="85">EM5+1</f>
        <v>43387</v>
      </c>
      <c r="EO5" s="13">
        <f t="shared" ref="EO5" si="86">EN5+1</f>
        <v>43388</v>
      </c>
      <c r="EP5" s="12">
        <f t="shared" ref="EP5" si="87">EO5+1</f>
        <v>43389</v>
      </c>
      <c r="EQ5" s="12">
        <f t="shared" ref="EQ5" si="88">EP5+1</f>
        <v>43390</v>
      </c>
      <c r="ER5" s="12">
        <f t="shared" ref="ER5" si="89">EQ5+1</f>
        <v>43391</v>
      </c>
      <c r="ES5" s="12">
        <f t="shared" ref="ES5" si="90">ER5+1</f>
        <v>43392</v>
      </c>
      <c r="ET5" s="12">
        <f t="shared" ref="ET5" si="91">ES5+1</f>
        <v>43393</v>
      </c>
      <c r="EU5" s="14">
        <f t="shared" ref="EU5" si="92">ET5+1</f>
        <v>43394</v>
      </c>
      <c r="EV5" s="13">
        <f t="shared" ref="EV5" si="93">EU5+1</f>
        <v>43395</v>
      </c>
      <c r="EW5" s="12">
        <f t="shared" ref="EW5" si="94">EV5+1</f>
        <v>43396</v>
      </c>
      <c r="EX5" s="12">
        <f t="shared" ref="EX5" si="95">EW5+1</f>
        <v>43397</v>
      </c>
      <c r="EY5" s="12">
        <f t="shared" ref="EY5" si="96">EX5+1</f>
        <v>43398</v>
      </c>
      <c r="EZ5" s="12">
        <f t="shared" ref="EZ5" si="97">EY5+1</f>
        <v>43399</v>
      </c>
      <c r="FA5" s="12">
        <f t="shared" ref="FA5" si="98">EZ5+1</f>
        <v>43400</v>
      </c>
      <c r="FB5" s="14">
        <f t="shared" ref="FB5" si="99">FA5+1</f>
        <v>43401</v>
      </c>
    </row>
    <row r="6" spans="1:158" ht="25.5" customHeight="1" thickBot="1" x14ac:dyDescent="0.3">
      <c r="A6" s="17"/>
      <c r="B6" s="10" t="s">
        <v>7</v>
      </c>
      <c r="C6" s="60" t="s">
        <v>2</v>
      </c>
      <c r="D6" s="61" t="s">
        <v>1</v>
      </c>
      <c r="E6" s="60" t="s">
        <v>3</v>
      </c>
      <c r="F6" s="60" t="s">
        <v>4</v>
      </c>
      <c r="G6" s="62" t="s">
        <v>5</v>
      </c>
      <c r="H6" s="62" t="s">
        <v>38</v>
      </c>
      <c r="I6" s="62" t="s">
        <v>37</v>
      </c>
      <c r="J6" s="62" t="s">
        <v>55</v>
      </c>
      <c r="K6" s="11" t="s">
        <v>5</v>
      </c>
      <c r="L6" s="15" t="str">
        <f t="shared" ref="L6" si="100">LEFT(TEXT(L5,"ddd"),1)</f>
        <v>ო</v>
      </c>
      <c r="M6" s="15" t="str">
        <f t="shared" ref="M6:AU6" si="101">LEFT(TEXT(M5,"ddd"),1)</f>
        <v>ს</v>
      </c>
      <c r="N6" s="15" t="str">
        <f t="shared" si="101"/>
        <v>ო</v>
      </c>
      <c r="O6" s="15" t="str">
        <f t="shared" si="101"/>
        <v>ხ</v>
      </c>
      <c r="P6" s="15" t="str">
        <f t="shared" si="101"/>
        <v>პ</v>
      </c>
      <c r="Q6" s="15" t="str">
        <f t="shared" si="101"/>
        <v>შ</v>
      </c>
      <c r="R6" s="15" t="str">
        <f t="shared" si="101"/>
        <v>კ</v>
      </c>
      <c r="S6" s="15" t="str">
        <f t="shared" si="101"/>
        <v>ო</v>
      </c>
      <c r="T6" s="15" t="str">
        <f t="shared" si="101"/>
        <v>ს</v>
      </c>
      <c r="U6" s="15" t="str">
        <f t="shared" si="101"/>
        <v>ო</v>
      </c>
      <c r="V6" s="15" t="str">
        <f t="shared" si="101"/>
        <v>ხ</v>
      </c>
      <c r="W6" s="15" t="str">
        <f t="shared" si="101"/>
        <v>პ</v>
      </c>
      <c r="X6" s="15" t="str">
        <f t="shared" si="101"/>
        <v>შ</v>
      </c>
      <c r="Y6" s="15" t="str">
        <f t="shared" si="101"/>
        <v>კ</v>
      </c>
      <c r="Z6" s="15" t="str">
        <f t="shared" si="101"/>
        <v>ო</v>
      </c>
      <c r="AA6" s="15" t="str">
        <f t="shared" si="101"/>
        <v>ს</v>
      </c>
      <c r="AB6" s="15" t="str">
        <f t="shared" si="101"/>
        <v>ო</v>
      </c>
      <c r="AC6" s="15" t="str">
        <f t="shared" si="101"/>
        <v>ხ</v>
      </c>
      <c r="AD6" s="15" t="str">
        <f t="shared" si="101"/>
        <v>პ</v>
      </c>
      <c r="AE6" s="15" t="str">
        <f t="shared" si="101"/>
        <v>შ</v>
      </c>
      <c r="AF6" s="15" t="str">
        <f t="shared" si="101"/>
        <v>კ</v>
      </c>
      <c r="AG6" s="15" t="str">
        <f t="shared" si="101"/>
        <v>ო</v>
      </c>
      <c r="AH6" s="15" t="str">
        <f t="shared" si="101"/>
        <v>ს</v>
      </c>
      <c r="AI6" s="15" t="str">
        <f t="shared" si="101"/>
        <v>ო</v>
      </c>
      <c r="AJ6" s="15" t="str">
        <f t="shared" si="101"/>
        <v>ხ</v>
      </c>
      <c r="AK6" s="15" t="str">
        <f t="shared" si="101"/>
        <v>პ</v>
      </c>
      <c r="AL6" s="15" t="str">
        <f t="shared" si="101"/>
        <v>შ</v>
      </c>
      <c r="AM6" s="15" t="str">
        <f t="shared" si="101"/>
        <v>კ</v>
      </c>
      <c r="AN6" s="15" t="str">
        <f t="shared" si="101"/>
        <v>ო</v>
      </c>
      <c r="AO6" s="15" t="str">
        <f t="shared" si="101"/>
        <v>ს</v>
      </c>
      <c r="AP6" s="15" t="str">
        <f t="shared" si="101"/>
        <v>ო</v>
      </c>
      <c r="AQ6" s="15" t="str">
        <f t="shared" si="101"/>
        <v>ხ</v>
      </c>
      <c r="AR6" s="15" t="str">
        <f t="shared" si="101"/>
        <v>პ</v>
      </c>
      <c r="AS6" s="15" t="str">
        <f t="shared" si="101"/>
        <v>შ</v>
      </c>
      <c r="AT6" s="15" t="str">
        <f t="shared" si="101"/>
        <v>კ</v>
      </c>
      <c r="AU6" s="15" t="str">
        <f t="shared" si="101"/>
        <v>ო</v>
      </c>
      <c r="AV6" s="15" t="str">
        <f t="shared" ref="AV6:BO6" si="102">LEFT(TEXT(AV5,"ddd"),1)</f>
        <v>ს</v>
      </c>
      <c r="AW6" s="15" t="str">
        <f t="shared" si="102"/>
        <v>ო</v>
      </c>
      <c r="AX6" s="15" t="str">
        <f t="shared" si="102"/>
        <v>ხ</v>
      </c>
      <c r="AY6" s="15" t="str">
        <f t="shared" si="102"/>
        <v>პ</v>
      </c>
      <c r="AZ6" s="15" t="str">
        <f t="shared" si="102"/>
        <v>შ</v>
      </c>
      <c r="BA6" s="15" t="str">
        <f t="shared" si="102"/>
        <v>კ</v>
      </c>
      <c r="BB6" s="15" t="str">
        <f t="shared" si="102"/>
        <v>ო</v>
      </c>
      <c r="BC6" s="15" t="str">
        <f t="shared" si="102"/>
        <v>ს</v>
      </c>
      <c r="BD6" s="15" t="str">
        <f t="shared" si="102"/>
        <v>ო</v>
      </c>
      <c r="BE6" s="15" t="str">
        <f t="shared" si="102"/>
        <v>ხ</v>
      </c>
      <c r="BF6" s="15" t="str">
        <f t="shared" si="102"/>
        <v>პ</v>
      </c>
      <c r="BG6" s="15" t="str">
        <f t="shared" si="102"/>
        <v>შ</v>
      </c>
      <c r="BH6" s="15" t="str">
        <f t="shared" si="102"/>
        <v>კ</v>
      </c>
      <c r="BI6" s="15" t="str">
        <f t="shared" si="102"/>
        <v>ო</v>
      </c>
      <c r="BJ6" s="15" t="str">
        <f t="shared" si="102"/>
        <v>ს</v>
      </c>
      <c r="BK6" s="15" t="str">
        <f t="shared" si="102"/>
        <v>ო</v>
      </c>
      <c r="BL6" s="15" t="str">
        <f t="shared" si="102"/>
        <v>ხ</v>
      </c>
      <c r="BM6" s="15" t="str">
        <f t="shared" si="102"/>
        <v>პ</v>
      </c>
      <c r="BN6" s="15" t="str">
        <f t="shared" si="102"/>
        <v>შ</v>
      </c>
      <c r="BO6" s="15" t="str">
        <f t="shared" si="102"/>
        <v>კ</v>
      </c>
      <c r="BP6" s="15" t="str">
        <f t="shared" ref="BP6:CJ6" si="103">LEFT(TEXT(BP5,"ddd"),1)</f>
        <v>ო</v>
      </c>
      <c r="BQ6" s="15" t="str">
        <f t="shared" si="103"/>
        <v>ს</v>
      </c>
      <c r="BR6" s="15" t="str">
        <f t="shared" si="103"/>
        <v>ო</v>
      </c>
      <c r="BS6" s="15" t="str">
        <f t="shared" si="103"/>
        <v>ხ</v>
      </c>
      <c r="BT6" s="15" t="str">
        <f t="shared" si="103"/>
        <v>პ</v>
      </c>
      <c r="BU6" s="15" t="str">
        <f t="shared" si="103"/>
        <v>შ</v>
      </c>
      <c r="BV6" s="15" t="str">
        <f t="shared" si="103"/>
        <v>კ</v>
      </c>
      <c r="BW6" s="15" t="str">
        <f t="shared" si="103"/>
        <v>ო</v>
      </c>
      <c r="BX6" s="15" t="str">
        <f t="shared" si="103"/>
        <v>ს</v>
      </c>
      <c r="BY6" s="15" t="str">
        <f t="shared" si="103"/>
        <v>ო</v>
      </c>
      <c r="BZ6" s="15" t="str">
        <f t="shared" si="103"/>
        <v>ხ</v>
      </c>
      <c r="CA6" s="15" t="str">
        <f t="shared" si="103"/>
        <v>პ</v>
      </c>
      <c r="CB6" s="15" t="str">
        <f t="shared" si="103"/>
        <v>შ</v>
      </c>
      <c r="CC6" s="15" t="str">
        <f t="shared" si="103"/>
        <v>კ</v>
      </c>
      <c r="CD6" s="15" t="str">
        <f t="shared" si="103"/>
        <v>ო</v>
      </c>
      <c r="CE6" s="15" t="str">
        <f t="shared" si="103"/>
        <v>ს</v>
      </c>
      <c r="CF6" s="15" t="str">
        <f t="shared" si="103"/>
        <v>ო</v>
      </c>
      <c r="CG6" s="15" t="str">
        <f t="shared" si="103"/>
        <v>ხ</v>
      </c>
      <c r="CH6" s="15" t="str">
        <f t="shared" si="103"/>
        <v>პ</v>
      </c>
      <c r="CI6" s="15" t="str">
        <f t="shared" si="103"/>
        <v>შ</v>
      </c>
      <c r="CJ6" s="15" t="str">
        <f t="shared" si="103"/>
        <v>კ</v>
      </c>
      <c r="CK6" s="15" t="str">
        <f t="shared" ref="CK6:CX6" si="104">LEFT(TEXT(CK5,"ddd"),1)</f>
        <v>ო</v>
      </c>
      <c r="CL6" s="15" t="str">
        <f t="shared" si="104"/>
        <v>ს</v>
      </c>
      <c r="CM6" s="15" t="str">
        <f t="shared" si="104"/>
        <v>ო</v>
      </c>
      <c r="CN6" s="15" t="str">
        <f t="shared" si="104"/>
        <v>ხ</v>
      </c>
      <c r="CO6" s="15" t="str">
        <f t="shared" si="104"/>
        <v>პ</v>
      </c>
      <c r="CP6" s="15" t="str">
        <f t="shared" si="104"/>
        <v>შ</v>
      </c>
      <c r="CQ6" s="15" t="str">
        <f t="shared" si="104"/>
        <v>კ</v>
      </c>
      <c r="CR6" s="15" t="str">
        <f t="shared" si="104"/>
        <v>ო</v>
      </c>
      <c r="CS6" s="15" t="str">
        <f t="shared" si="104"/>
        <v>ს</v>
      </c>
      <c r="CT6" s="15" t="str">
        <f t="shared" si="104"/>
        <v>ო</v>
      </c>
      <c r="CU6" s="15" t="str">
        <f t="shared" si="104"/>
        <v>ხ</v>
      </c>
      <c r="CV6" s="15" t="str">
        <f t="shared" si="104"/>
        <v>პ</v>
      </c>
      <c r="CW6" s="15" t="str">
        <f t="shared" si="104"/>
        <v>შ</v>
      </c>
      <c r="CX6" s="15" t="str">
        <f t="shared" si="104"/>
        <v>კ</v>
      </c>
      <c r="CY6" s="15" t="str">
        <f t="shared" ref="CY6:DE6" si="105">LEFT(TEXT(CY5,"ddd"),1)</f>
        <v>ო</v>
      </c>
      <c r="CZ6" s="15" t="str">
        <f t="shared" si="105"/>
        <v>ს</v>
      </c>
      <c r="DA6" s="15" t="str">
        <f t="shared" si="105"/>
        <v>ო</v>
      </c>
      <c r="DB6" s="15" t="str">
        <f t="shared" si="105"/>
        <v>ხ</v>
      </c>
      <c r="DC6" s="15" t="str">
        <f t="shared" si="105"/>
        <v>პ</v>
      </c>
      <c r="DD6" s="15" t="str">
        <f t="shared" si="105"/>
        <v>შ</v>
      </c>
      <c r="DE6" s="15" t="str">
        <f t="shared" si="105"/>
        <v>კ</v>
      </c>
      <c r="DF6" s="15" t="str">
        <f t="shared" ref="DF6:DS6" si="106">LEFT(TEXT(DF5,"ddd"),1)</f>
        <v>ო</v>
      </c>
      <c r="DG6" s="15" t="str">
        <f t="shared" si="106"/>
        <v>ს</v>
      </c>
      <c r="DH6" s="15" t="str">
        <f t="shared" si="106"/>
        <v>ო</v>
      </c>
      <c r="DI6" s="15" t="str">
        <f t="shared" si="106"/>
        <v>ხ</v>
      </c>
      <c r="DJ6" s="15" t="str">
        <f t="shared" si="106"/>
        <v>პ</v>
      </c>
      <c r="DK6" s="15" t="str">
        <f t="shared" si="106"/>
        <v>შ</v>
      </c>
      <c r="DL6" s="15" t="str">
        <f t="shared" si="106"/>
        <v>კ</v>
      </c>
      <c r="DM6" s="15" t="str">
        <f t="shared" si="106"/>
        <v>ო</v>
      </c>
      <c r="DN6" s="15" t="str">
        <f t="shared" si="106"/>
        <v>ს</v>
      </c>
      <c r="DO6" s="15" t="str">
        <f t="shared" si="106"/>
        <v>ო</v>
      </c>
      <c r="DP6" s="15" t="str">
        <f t="shared" si="106"/>
        <v>ხ</v>
      </c>
      <c r="DQ6" s="15" t="str">
        <f t="shared" si="106"/>
        <v>პ</v>
      </c>
      <c r="DR6" s="15" t="str">
        <f t="shared" si="106"/>
        <v>შ</v>
      </c>
      <c r="DS6" s="15" t="str">
        <f t="shared" si="106"/>
        <v>კ</v>
      </c>
      <c r="DT6" s="15" t="str">
        <f t="shared" ref="DT6:DZ6" si="107">LEFT(TEXT(DT5,"ddd"),1)</f>
        <v>ო</v>
      </c>
      <c r="DU6" s="15" t="str">
        <f t="shared" si="107"/>
        <v>ს</v>
      </c>
      <c r="DV6" s="15" t="str">
        <f t="shared" si="107"/>
        <v>ო</v>
      </c>
      <c r="DW6" s="15" t="str">
        <f t="shared" si="107"/>
        <v>ხ</v>
      </c>
      <c r="DX6" s="15" t="str">
        <f t="shared" si="107"/>
        <v>პ</v>
      </c>
      <c r="DY6" s="15" t="str">
        <f t="shared" si="107"/>
        <v>შ</v>
      </c>
      <c r="DZ6" s="15" t="str">
        <f t="shared" si="107"/>
        <v>კ</v>
      </c>
      <c r="EA6" s="15" t="str">
        <f t="shared" ref="EA6:EG6" si="108">LEFT(TEXT(EA5,"ddd"),1)</f>
        <v>ო</v>
      </c>
      <c r="EB6" s="15" t="str">
        <f t="shared" si="108"/>
        <v>ს</v>
      </c>
      <c r="EC6" s="15" t="str">
        <f t="shared" si="108"/>
        <v>ო</v>
      </c>
      <c r="ED6" s="15" t="str">
        <f t="shared" si="108"/>
        <v>ხ</v>
      </c>
      <c r="EE6" s="15" t="str">
        <f t="shared" si="108"/>
        <v>პ</v>
      </c>
      <c r="EF6" s="15" t="str">
        <f t="shared" si="108"/>
        <v>შ</v>
      </c>
      <c r="EG6" s="15" t="str">
        <f t="shared" si="108"/>
        <v>კ</v>
      </c>
      <c r="EH6" s="15" t="str">
        <f t="shared" ref="EH6:EN6" si="109">LEFT(TEXT(EH5,"ddd"),1)</f>
        <v>ო</v>
      </c>
      <c r="EI6" s="15" t="str">
        <f t="shared" si="109"/>
        <v>ს</v>
      </c>
      <c r="EJ6" s="15" t="str">
        <f t="shared" si="109"/>
        <v>ო</v>
      </c>
      <c r="EK6" s="15" t="str">
        <f t="shared" si="109"/>
        <v>ხ</v>
      </c>
      <c r="EL6" s="15" t="str">
        <f t="shared" si="109"/>
        <v>პ</v>
      </c>
      <c r="EM6" s="15" t="str">
        <f t="shared" si="109"/>
        <v>შ</v>
      </c>
      <c r="EN6" s="15" t="str">
        <f t="shared" si="109"/>
        <v>კ</v>
      </c>
      <c r="EO6" s="15" t="str">
        <f t="shared" ref="EO6:FB6" si="110">LEFT(TEXT(EO5,"ddd"),1)</f>
        <v>ო</v>
      </c>
      <c r="EP6" s="15" t="str">
        <f t="shared" si="110"/>
        <v>ს</v>
      </c>
      <c r="EQ6" s="15" t="str">
        <f t="shared" si="110"/>
        <v>ო</v>
      </c>
      <c r="ER6" s="15" t="str">
        <f t="shared" si="110"/>
        <v>ხ</v>
      </c>
      <c r="ES6" s="15" t="str">
        <f t="shared" si="110"/>
        <v>პ</v>
      </c>
      <c r="ET6" s="15" t="str">
        <f t="shared" si="110"/>
        <v>შ</v>
      </c>
      <c r="EU6" s="15" t="str">
        <f t="shared" si="110"/>
        <v>კ</v>
      </c>
      <c r="EV6" s="15" t="str">
        <f t="shared" si="110"/>
        <v>ო</v>
      </c>
      <c r="EW6" s="15" t="str">
        <f t="shared" si="110"/>
        <v>ს</v>
      </c>
      <c r="EX6" s="15" t="str">
        <f t="shared" si="110"/>
        <v>ო</v>
      </c>
      <c r="EY6" s="15" t="str">
        <f t="shared" si="110"/>
        <v>ხ</v>
      </c>
      <c r="EZ6" s="15" t="str">
        <f t="shared" si="110"/>
        <v>პ</v>
      </c>
      <c r="FA6" s="15" t="str">
        <f t="shared" si="110"/>
        <v>შ</v>
      </c>
      <c r="FB6" s="15" t="str">
        <f t="shared" si="110"/>
        <v>კ</v>
      </c>
    </row>
    <row r="7" spans="1:158" s="3" customFormat="1" ht="22.5" customHeight="1" thickBot="1" x14ac:dyDescent="0.3">
      <c r="A7" s="17"/>
      <c r="B7" s="18"/>
      <c r="C7" s="19"/>
      <c r="D7" s="37"/>
      <c r="E7" s="20"/>
      <c r="F7" s="21"/>
      <c r="G7" s="48"/>
      <c r="H7" s="48"/>
      <c r="I7" s="48"/>
      <c r="J7" s="48"/>
      <c r="K7" s="22" t="str">
        <f t="shared" ref="G7:K32" si="111">IF(OR(ISBLANK(task_start),ISBLANK(task_end)),"",task_end-task_start+1)</f>
        <v/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</row>
    <row r="8" spans="1:158" s="3" customFormat="1" ht="22.5" customHeight="1" thickBot="1" x14ac:dyDescent="0.3">
      <c r="A8" s="17"/>
      <c r="B8" s="29" t="s">
        <v>8</v>
      </c>
      <c r="C8" s="40"/>
      <c r="D8" s="41"/>
      <c r="E8" s="42">
        <f>MIN(E9:E32)</f>
        <v>43261</v>
      </c>
      <c r="F8" s="43">
        <f>MAX(F9:F32)</f>
        <v>43352</v>
      </c>
      <c r="G8" s="50">
        <f>IF(OR(ISBLANK(task_start),ISBLANK(task_end)),"",task_end-task_start+1)</f>
        <v>92</v>
      </c>
      <c r="H8" s="49"/>
      <c r="I8" s="49">
        <f>I9+I14+I18+I22+I26+I29</f>
        <v>8847</v>
      </c>
      <c r="J8" s="49"/>
      <c r="K8" s="22">
        <f t="shared" si="111"/>
        <v>92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</row>
    <row r="9" spans="1:158" s="3" customFormat="1" ht="22.5" customHeight="1" thickBot="1" x14ac:dyDescent="0.3">
      <c r="A9" s="17"/>
      <c r="B9" s="26" t="s">
        <v>9</v>
      </c>
      <c r="C9" s="26"/>
      <c r="D9" s="39">
        <v>0</v>
      </c>
      <c r="E9" s="75">
        <f>MIN(E10:E13)</f>
        <v>43261</v>
      </c>
      <c r="F9" s="75">
        <f>MAX(F10:F13)</f>
        <v>43332</v>
      </c>
      <c r="G9" s="51">
        <f t="shared" si="111"/>
        <v>72</v>
      </c>
      <c r="H9" s="55"/>
      <c r="I9" s="55">
        <f>SUM(I10:I13)</f>
        <v>1440</v>
      </c>
      <c r="J9" s="55"/>
      <c r="K9" s="22">
        <f t="shared" si="111"/>
        <v>72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</row>
    <row r="10" spans="1:158" s="3" customFormat="1" ht="22.5" hidden="1" customHeight="1" outlineLevel="1" thickBot="1" x14ac:dyDescent="0.3">
      <c r="A10" s="17"/>
      <c r="B10" s="27" t="s">
        <v>10</v>
      </c>
      <c r="C10" s="28"/>
      <c r="D10" s="32">
        <v>0</v>
      </c>
      <c r="E10" s="76">
        <v>43261</v>
      </c>
      <c r="F10" s="76">
        <v>43271</v>
      </c>
      <c r="G10" s="52">
        <f t="shared" si="111"/>
        <v>11</v>
      </c>
      <c r="H10" s="56">
        <v>4</v>
      </c>
      <c r="I10" s="56">
        <f>H10*9*G10</f>
        <v>396</v>
      </c>
      <c r="J10" s="70" t="s">
        <v>39</v>
      </c>
      <c r="K10" s="22">
        <f t="shared" si="111"/>
        <v>11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</row>
    <row r="11" spans="1:158" s="3" customFormat="1" ht="22.5" hidden="1" customHeight="1" outlineLevel="1" thickBot="1" x14ac:dyDescent="0.3">
      <c r="A11" s="17"/>
      <c r="B11" s="27" t="s">
        <v>11</v>
      </c>
      <c r="C11" s="28"/>
      <c r="D11" s="32">
        <v>0</v>
      </c>
      <c r="E11" s="76">
        <v>43291</v>
      </c>
      <c r="F11" s="76">
        <v>43297</v>
      </c>
      <c r="G11" s="52">
        <f t="shared" si="111"/>
        <v>7</v>
      </c>
      <c r="H11" s="56">
        <v>4</v>
      </c>
      <c r="I11" s="56">
        <f>H11*9*G11</f>
        <v>252</v>
      </c>
      <c r="J11" s="70" t="s">
        <v>43</v>
      </c>
      <c r="K11" s="22">
        <f t="shared" si="111"/>
        <v>7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</row>
    <row r="12" spans="1:158" s="3" customFormat="1" ht="22.5" hidden="1" customHeight="1" outlineLevel="1" thickBot="1" x14ac:dyDescent="0.3">
      <c r="A12" s="17"/>
      <c r="B12" s="27" t="s">
        <v>13</v>
      </c>
      <c r="C12" s="28"/>
      <c r="D12" s="32">
        <v>0</v>
      </c>
      <c r="E12" s="76">
        <v>43296</v>
      </c>
      <c r="F12" s="76">
        <v>43306</v>
      </c>
      <c r="G12" s="52">
        <f t="shared" si="111"/>
        <v>11</v>
      </c>
      <c r="H12" s="56">
        <v>4</v>
      </c>
      <c r="I12" s="56">
        <f>H12*9*G12</f>
        <v>396</v>
      </c>
      <c r="J12" s="70" t="s">
        <v>42</v>
      </c>
      <c r="K12" s="22">
        <f t="shared" si="111"/>
        <v>11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</row>
    <row r="13" spans="1:158" s="3" customFormat="1" ht="22.5" hidden="1" customHeight="1" outlineLevel="1" thickBot="1" x14ac:dyDescent="0.3">
      <c r="A13" s="17"/>
      <c r="B13" s="27" t="s">
        <v>12</v>
      </c>
      <c r="C13" s="28"/>
      <c r="D13" s="32">
        <v>0</v>
      </c>
      <c r="E13" s="76">
        <v>43322</v>
      </c>
      <c r="F13" s="76">
        <v>43332</v>
      </c>
      <c r="G13" s="52">
        <f t="shared" si="111"/>
        <v>11</v>
      </c>
      <c r="H13" s="56">
        <v>4</v>
      </c>
      <c r="I13" s="56">
        <f>H13*9*G13</f>
        <v>396</v>
      </c>
      <c r="J13" s="70" t="s">
        <v>40</v>
      </c>
      <c r="K13" s="22">
        <f t="shared" si="111"/>
        <v>11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</row>
    <row r="14" spans="1:158" s="3" customFormat="1" ht="22.5" customHeight="1" collapsed="1" thickBot="1" x14ac:dyDescent="0.3">
      <c r="A14" s="17"/>
      <c r="B14" s="26" t="s">
        <v>14</v>
      </c>
      <c r="C14" s="26"/>
      <c r="D14" s="31">
        <v>0</v>
      </c>
      <c r="E14" s="75">
        <f>MIN(E15:E17)</f>
        <v>43266</v>
      </c>
      <c r="F14" s="75">
        <f>MAX(F15:F17)</f>
        <v>43291</v>
      </c>
      <c r="G14" s="53">
        <f t="shared" si="111"/>
        <v>26</v>
      </c>
      <c r="H14" s="57"/>
      <c r="I14" s="57">
        <f>SUM(I15:I17)</f>
        <v>1701</v>
      </c>
      <c r="J14" s="57"/>
      <c r="K14" s="22">
        <f t="shared" si="111"/>
        <v>26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</row>
    <row r="15" spans="1:158" s="3" customFormat="1" ht="22.5" hidden="1" customHeight="1" outlineLevel="1" thickBot="1" x14ac:dyDescent="0.3">
      <c r="A15" s="17"/>
      <c r="B15" s="27" t="s">
        <v>15</v>
      </c>
      <c r="C15" s="28"/>
      <c r="D15" s="32">
        <v>0</v>
      </c>
      <c r="E15" s="76">
        <v>43266</v>
      </c>
      <c r="F15" s="76">
        <v>43276</v>
      </c>
      <c r="G15" s="54">
        <f t="shared" si="111"/>
        <v>11</v>
      </c>
      <c r="H15" s="58">
        <v>5</v>
      </c>
      <c r="I15" s="58">
        <f>H15*9*G15</f>
        <v>495</v>
      </c>
      <c r="J15" s="73" t="s">
        <v>48</v>
      </c>
      <c r="K15" s="22">
        <f t="shared" si="111"/>
        <v>11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</row>
    <row r="16" spans="1:158" s="3" customFormat="1" ht="22.5" hidden="1" customHeight="1" outlineLevel="1" thickBot="1" x14ac:dyDescent="0.3">
      <c r="A16" s="17"/>
      <c r="B16" s="27" t="s">
        <v>16</v>
      </c>
      <c r="C16" s="28"/>
      <c r="D16" s="32">
        <v>0</v>
      </c>
      <c r="E16" s="76">
        <v>43277</v>
      </c>
      <c r="F16" s="76">
        <v>43281</v>
      </c>
      <c r="G16" s="54">
        <f t="shared" si="111"/>
        <v>5</v>
      </c>
      <c r="H16" s="58">
        <v>6</v>
      </c>
      <c r="I16" s="58">
        <f t="shared" ref="I16:I17" si="112">H16*9*G16</f>
        <v>270</v>
      </c>
      <c r="J16" s="73" t="s">
        <v>50</v>
      </c>
      <c r="K16" s="22">
        <f t="shared" si="111"/>
        <v>5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5"/>
      <c r="Y16" s="25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</row>
    <row r="17" spans="1:158" s="3" customFormat="1" ht="22.5" hidden="1" customHeight="1" outlineLevel="1" thickBot="1" x14ac:dyDescent="0.3">
      <c r="A17" s="17"/>
      <c r="B17" s="27" t="s">
        <v>17</v>
      </c>
      <c r="C17" s="28"/>
      <c r="D17" s="32">
        <v>0</v>
      </c>
      <c r="E17" s="76">
        <v>43279</v>
      </c>
      <c r="F17" s="76">
        <v>43291</v>
      </c>
      <c r="G17" s="54">
        <f t="shared" si="111"/>
        <v>13</v>
      </c>
      <c r="H17" s="58">
        <v>8</v>
      </c>
      <c r="I17" s="58">
        <f t="shared" si="112"/>
        <v>936</v>
      </c>
      <c r="J17" s="73" t="s">
        <v>53</v>
      </c>
      <c r="K17" s="22">
        <f t="shared" si="111"/>
        <v>13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</row>
    <row r="18" spans="1:158" s="3" customFormat="1" ht="22.5" customHeight="1" collapsed="1" thickBot="1" x14ac:dyDescent="0.3">
      <c r="A18" s="17"/>
      <c r="B18" s="26" t="s">
        <v>18</v>
      </c>
      <c r="C18" s="26"/>
      <c r="D18" s="31">
        <v>0</v>
      </c>
      <c r="E18" s="75">
        <f>MIN(E19:E21)</f>
        <v>43266</v>
      </c>
      <c r="F18" s="75">
        <f>MAX(F19:F21)</f>
        <v>43306</v>
      </c>
      <c r="G18" s="53">
        <f t="shared" si="111"/>
        <v>41</v>
      </c>
      <c r="H18" s="55"/>
      <c r="I18" s="55">
        <f>SUM(I19:I21)</f>
        <v>1368</v>
      </c>
      <c r="J18" s="55"/>
      <c r="K18" s="22">
        <f t="shared" si="111"/>
        <v>41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</row>
    <row r="19" spans="1:158" s="3" customFormat="1" ht="22.5" hidden="1" customHeight="1" outlineLevel="1" thickBot="1" x14ac:dyDescent="0.3">
      <c r="A19" s="17"/>
      <c r="B19" s="27" t="s">
        <v>19</v>
      </c>
      <c r="C19" s="28"/>
      <c r="D19" s="32">
        <v>0</v>
      </c>
      <c r="E19" s="76">
        <v>43266</v>
      </c>
      <c r="F19" s="76">
        <v>43281</v>
      </c>
      <c r="G19" s="52">
        <f t="shared" si="111"/>
        <v>16</v>
      </c>
      <c r="H19" s="56">
        <v>4</v>
      </c>
      <c r="I19" s="56">
        <f>H19*9*G19</f>
        <v>576</v>
      </c>
      <c r="J19" s="56" t="s">
        <v>39</v>
      </c>
      <c r="K19" s="22">
        <f t="shared" si="111"/>
        <v>16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</row>
    <row r="20" spans="1:158" s="3" customFormat="1" ht="22.5" hidden="1" customHeight="1" outlineLevel="1" thickBot="1" x14ac:dyDescent="0.3">
      <c r="A20" s="17"/>
      <c r="B20" s="27" t="s">
        <v>21</v>
      </c>
      <c r="C20" s="28"/>
      <c r="D20" s="32">
        <v>0</v>
      </c>
      <c r="E20" s="76">
        <v>43271</v>
      </c>
      <c r="F20" s="76">
        <v>43281</v>
      </c>
      <c r="G20" s="52">
        <f t="shared" si="111"/>
        <v>11</v>
      </c>
      <c r="H20" s="56">
        <v>3</v>
      </c>
      <c r="I20" s="56">
        <f t="shared" ref="I20" si="113">H20*9*G20</f>
        <v>297</v>
      </c>
      <c r="J20" s="56" t="s">
        <v>43</v>
      </c>
      <c r="K20" s="22">
        <f t="shared" si="111"/>
        <v>11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</row>
    <row r="21" spans="1:158" s="3" customFormat="1" ht="22.5" hidden="1" customHeight="1" outlineLevel="1" thickBot="1" x14ac:dyDescent="0.3">
      <c r="A21" s="17"/>
      <c r="B21" s="27" t="s">
        <v>20</v>
      </c>
      <c r="C21" s="28"/>
      <c r="D21" s="32">
        <v>0</v>
      </c>
      <c r="E21" s="76">
        <v>43296</v>
      </c>
      <c r="F21" s="76">
        <v>43306</v>
      </c>
      <c r="G21" s="52">
        <f t="shared" si="111"/>
        <v>11</v>
      </c>
      <c r="H21" s="56">
        <v>5</v>
      </c>
      <c r="I21" s="56">
        <f>H21*9*G21</f>
        <v>495</v>
      </c>
      <c r="J21" s="56" t="s">
        <v>42</v>
      </c>
      <c r="K21" s="22">
        <f t="shared" si="111"/>
        <v>11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</row>
    <row r="22" spans="1:158" s="3" customFormat="1" ht="22.5" customHeight="1" collapsed="1" thickBot="1" x14ac:dyDescent="0.3">
      <c r="A22" s="17"/>
      <c r="B22" s="26" t="s">
        <v>22</v>
      </c>
      <c r="C22" s="26"/>
      <c r="D22" s="31">
        <v>0</v>
      </c>
      <c r="E22" s="75">
        <f>MIN(E23:E25)</f>
        <v>43266</v>
      </c>
      <c r="F22" s="75">
        <f>MAX(F23:F25)</f>
        <v>43301</v>
      </c>
      <c r="G22" s="51">
        <f>SUM(G23:G25)</f>
        <v>40</v>
      </c>
      <c r="H22" s="55"/>
      <c r="I22" s="55">
        <f>SUM(I23:I24)</f>
        <v>1368</v>
      </c>
      <c r="J22" s="55"/>
      <c r="K22" s="22">
        <f t="shared" si="111"/>
        <v>36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</row>
    <row r="23" spans="1:158" s="3" customFormat="1" ht="22.5" hidden="1" customHeight="1" outlineLevel="1" thickBot="1" x14ac:dyDescent="0.3">
      <c r="A23" s="17"/>
      <c r="B23" s="27" t="s">
        <v>59</v>
      </c>
      <c r="C23" s="28"/>
      <c r="D23" s="32">
        <v>0</v>
      </c>
      <c r="E23" s="76">
        <v>43266</v>
      </c>
      <c r="F23" s="76">
        <v>43281</v>
      </c>
      <c r="G23" s="52">
        <f t="shared" si="111"/>
        <v>16</v>
      </c>
      <c r="H23" s="56">
        <v>5</v>
      </c>
      <c r="I23" s="56">
        <f>H23*9*G23</f>
        <v>720</v>
      </c>
      <c r="J23" s="56" t="s">
        <v>39</v>
      </c>
      <c r="K23" s="22">
        <f t="shared" si="111"/>
        <v>16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</row>
    <row r="24" spans="1:158" s="3" customFormat="1" ht="22.5" hidden="1" customHeight="1" outlineLevel="1" thickBot="1" x14ac:dyDescent="0.3">
      <c r="A24" s="17"/>
      <c r="B24" s="27" t="s">
        <v>23</v>
      </c>
      <c r="C24" s="28"/>
      <c r="D24" s="32">
        <v>0</v>
      </c>
      <c r="E24" s="76">
        <v>43267</v>
      </c>
      <c r="F24" s="76">
        <v>43284</v>
      </c>
      <c r="G24" s="52">
        <f t="shared" si="111"/>
        <v>18</v>
      </c>
      <c r="H24" s="56">
        <v>4</v>
      </c>
      <c r="I24" s="56">
        <f t="shared" ref="I24:I25" si="114">H24*9*G24</f>
        <v>648</v>
      </c>
      <c r="J24" s="56" t="s">
        <v>41</v>
      </c>
      <c r="K24" s="22">
        <f t="shared" si="111"/>
        <v>18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</row>
    <row r="25" spans="1:158" s="3" customFormat="1" ht="22.5" hidden="1" customHeight="1" outlineLevel="1" thickBot="1" x14ac:dyDescent="0.3">
      <c r="A25" s="17"/>
      <c r="B25" s="74" t="s">
        <v>60</v>
      </c>
      <c r="C25" s="28"/>
      <c r="D25" s="32">
        <v>0</v>
      </c>
      <c r="E25" s="76">
        <v>43296</v>
      </c>
      <c r="F25" s="76">
        <v>43301</v>
      </c>
      <c r="G25" s="52">
        <f t="shared" si="111"/>
        <v>6</v>
      </c>
      <c r="H25" s="56">
        <v>4</v>
      </c>
      <c r="I25" s="56">
        <f t="shared" si="114"/>
        <v>216</v>
      </c>
      <c r="J25" s="56" t="s">
        <v>43</v>
      </c>
      <c r="K25" s="22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</row>
    <row r="26" spans="1:158" s="3" customFormat="1" ht="22.5" customHeight="1" collapsed="1" thickBot="1" x14ac:dyDescent="0.3">
      <c r="A26" s="17"/>
      <c r="B26" s="26" t="s">
        <v>24</v>
      </c>
      <c r="C26" s="26"/>
      <c r="D26" s="31">
        <v>0</v>
      </c>
      <c r="E26" s="75">
        <f>MIN(E27:E28)</f>
        <v>43301</v>
      </c>
      <c r="F26" s="75">
        <f>MAX(F27:F28)</f>
        <v>43352</v>
      </c>
      <c r="G26" s="51">
        <f t="shared" si="111"/>
        <v>52</v>
      </c>
      <c r="H26" s="55"/>
      <c r="I26" s="55">
        <f>SUM(I27:I28)</f>
        <v>2250</v>
      </c>
      <c r="J26" s="55"/>
      <c r="K26" s="22">
        <f t="shared" si="111"/>
        <v>52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</row>
    <row r="27" spans="1:158" s="3" customFormat="1" ht="22.5" hidden="1" customHeight="1" outlineLevel="1" thickBot="1" x14ac:dyDescent="0.3">
      <c r="A27" s="17"/>
      <c r="B27" s="27" t="s">
        <v>19</v>
      </c>
      <c r="C27" s="28"/>
      <c r="D27" s="32">
        <v>0</v>
      </c>
      <c r="E27" s="76">
        <v>43301</v>
      </c>
      <c r="F27" s="76">
        <v>43337</v>
      </c>
      <c r="G27" s="52">
        <f t="shared" si="111"/>
        <v>37</v>
      </c>
      <c r="H27" s="56">
        <v>6</v>
      </c>
      <c r="I27" s="56">
        <f>H27*9*G27</f>
        <v>1998</v>
      </c>
      <c r="J27" s="56" t="s">
        <v>39</v>
      </c>
      <c r="K27" s="22">
        <f t="shared" si="111"/>
        <v>37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</row>
    <row r="28" spans="1:158" s="3" customFormat="1" ht="22.5" hidden="1" customHeight="1" outlineLevel="1" thickBot="1" x14ac:dyDescent="0.3">
      <c r="A28" s="17"/>
      <c r="B28" s="27" t="s">
        <v>61</v>
      </c>
      <c r="C28" s="28"/>
      <c r="D28" s="32"/>
      <c r="E28" s="76">
        <v>43339</v>
      </c>
      <c r="F28" s="76">
        <v>43352</v>
      </c>
      <c r="G28" s="52">
        <f>IF(OR(ISBLANK(task_start),ISBLANK(task_end)),"",task_end-task_start+1)</f>
        <v>14</v>
      </c>
      <c r="H28" s="56">
        <v>2</v>
      </c>
      <c r="I28" s="56">
        <f>H28*9*G28</f>
        <v>252</v>
      </c>
      <c r="J28" s="56" t="s">
        <v>41</v>
      </c>
      <c r="K28" s="22">
        <f t="shared" si="111"/>
        <v>14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</row>
    <row r="29" spans="1:158" s="3" customFormat="1" ht="22.5" customHeight="1" collapsed="1" thickBot="1" x14ac:dyDescent="0.3">
      <c r="A29" s="17"/>
      <c r="B29" s="26" t="s">
        <v>26</v>
      </c>
      <c r="C29" s="26"/>
      <c r="D29" s="31">
        <v>0</v>
      </c>
      <c r="E29" s="75">
        <f>MIN(E30:E32)</f>
        <v>43264</v>
      </c>
      <c r="F29" s="75">
        <f>MAX(F30:F32)</f>
        <v>43283</v>
      </c>
      <c r="G29" s="51">
        <f t="shared" si="111"/>
        <v>20</v>
      </c>
      <c r="H29" s="55"/>
      <c r="I29" s="55">
        <f>SUM(I30:I32)</f>
        <v>720</v>
      </c>
      <c r="J29" s="55"/>
      <c r="K29" s="22">
        <f t="shared" si="111"/>
        <v>20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</row>
    <row r="30" spans="1:158" s="3" customFormat="1" ht="22.5" hidden="1" customHeight="1" outlineLevel="1" thickBot="1" x14ac:dyDescent="0.3">
      <c r="A30" s="17"/>
      <c r="B30" s="27" t="s">
        <v>62</v>
      </c>
      <c r="C30" s="28"/>
      <c r="D30" s="32"/>
      <c r="E30" s="80">
        <v>43264</v>
      </c>
      <c r="F30" s="80">
        <v>43283</v>
      </c>
      <c r="G30" s="89">
        <f t="shared" si="111"/>
        <v>20</v>
      </c>
      <c r="H30" s="77">
        <v>4</v>
      </c>
      <c r="I30" s="77">
        <f>H30*9*G30</f>
        <v>720</v>
      </c>
      <c r="J30" s="77" t="s">
        <v>39</v>
      </c>
      <c r="K30" s="22">
        <f t="shared" si="111"/>
        <v>20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</row>
    <row r="31" spans="1:158" s="3" customFormat="1" ht="22.5" hidden="1" customHeight="1" outlineLevel="1" thickBot="1" x14ac:dyDescent="0.3">
      <c r="A31" s="17"/>
      <c r="B31" s="27" t="s">
        <v>27</v>
      </c>
      <c r="C31" s="28"/>
      <c r="D31" s="32"/>
      <c r="E31" s="81"/>
      <c r="F31" s="81"/>
      <c r="G31" s="90"/>
      <c r="H31" s="78"/>
      <c r="I31" s="78"/>
      <c r="J31" s="78"/>
      <c r="K31" s="22" t="str">
        <f t="shared" si="111"/>
        <v/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</row>
    <row r="32" spans="1:158" s="3" customFormat="1" ht="22.5" hidden="1" customHeight="1" outlineLevel="1" thickBot="1" x14ac:dyDescent="0.3">
      <c r="A32" s="17"/>
      <c r="B32" s="27" t="s">
        <v>28</v>
      </c>
      <c r="C32" s="28"/>
      <c r="D32" s="32"/>
      <c r="E32" s="82"/>
      <c r="F32" s="82"/>
      <c r="G32" s="91"/>
      <c r="H32" s="79"/>
      <c r="I32" s="79"/>
      <c r="J32" s="79"/>
      <c r="K32" s="23" t="str">
        <f t="shared" si="111"/>
        <v/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</row>
    <row r="33" spans="2:158" ht="22.5" customHeight="1" collapsed="1" thickBot="1" x14ac:dyDescent="0.3">
      <c r="B33" s="29" t="s">
        <v>29</v>
      </c>
      <c r="C33" s="30"/>
      <c r="D33" s="38"/>
      <c r="E33" s="44">
        <f>MIN(E34:E57)</f>
        <v>43262</v>
      </c>
      <c r="F33" s="45">
        <f>MAX(F34:F57)</f>
        <v>43352</v>
      </c>
      <c r="G33" s="50">
        <f>IF(OR(ISBLANK(task_start),ISBLANK(task_end)),"",task_end-task_start+1)</f>
        <v>91</v>
      </c>
      <c r="H33" s="59"/>
      <c r="I33" s="59">
        <f>I34+I39+I43+I47+I51+I54</f>
        <v>9171</v>
      </c>
      <c r="J33" s="59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</row>
    <row r="34" spans="2:158" ht="22.5" customHeight="1" thickBot="1" x14ac:dyDescent="0.3">
      <c r="B34" s="26" t="s">
        <v>9</v>
      </c>
      <c r="C34" s="26"/>
      <c r="D34" s="31">
        <v>0</v>
      </c>
      <c r="E34" s="75">
        <f>MIN(E35:E38)</f>
        <v>43262</v>
      </c>
      <c r="F34" s="75">
        <f>MAX(F35:F38)</f>
        <v>43336</v>
      </c>
      <c r="G34" s="51">
        <f t="shared" ref="G34" si="115">IF(OR(ISBLANK(task_start),ISBLANK(task_end)),"",task_end-task_start+1)</f>
        <v>75</v>
      </c>
      <c r="H34" s="63"/>
      <c r="I34" s="63">
        <f>SUM(I35:I38)</f>
        <v>1548</v>
      </c>
      <c r="J34" s="63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</row>
    <row r="35" spans="2:158" ht="22.5" hidden="1" customHeight="1" outlineLevel="1" thickBot="1" x14ac:dyDescent="0.3">
      <c r="B35" s="27" t="s">
        <v>10</v>
      </c>
      <c r="C35" s="28"/>
      <c r="D35" s="32">
        <v>0</v>
      </c>
      <c r="E35" s="76">
        <v>43262</v>
      </c>
      <c r="F35" s="76">
        <v>43272</v>
      </c>
      <c r="G35" s="52">
        <f t="shared" ref="G35:G59" si="116">IF(OR(ISBLANK(task_start),ISBLANK(task_end)),"",task_end-task_start+1)</f>
        <v>11</v>
      </c>
      <c r="H35" s="64">
        <v>4</v>
      </c>
      <c r="I35" s="64">
        <f>H35*9*G35</f>
        <v>396</v>
      </c>
      <c r="J35" s="69" t="s">
        <v>41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</row>
    <row r="36" spans="2:158" ht="22.5" hidden="1" customHeight="1" outlineLevel="1" thickBot="1" x14ac:dyDescent="0.3">
      <c r="B36" s="27" t="s">
        <v>11</v>
      </c>
      <c r="C36" s="28"/>
      <c r="D36" s="32">
        <v>0</v>
      </c>
      <c r="E36" s="76">
        <v>43295</v>
      </c>
      <c r="F36" s="76">
        <v>43302</v>
      </c>
      <c r="G36" s="52">
        <f t="shared" si="116"/>
        <v>8</v>
      </c>
      <c r="H36" s="64">
        <v>4</v>
      </c>
      <c r="I36" s="64">
        <f>H36*9*G36</f>
        <v>288</v>
      </c>
      <c r="J36" s="69" t="s">
        <v>45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</row>
    <row r="37" spans="2:158" ht="22.5" hidden="1" customHeight="1" outlineLevel="1" thickBot="1" x14ac:dyDescent="0.3">
      <c r="B37" s="27" t="s">
        <v>13</v>
      </c>
      <c r="C37" s="28"/>
      <c r="D37" s="32">
        <v>0</v>
      </c>
      <c r="E37" s="76">
        <v>43301</v>
      </c>
      <c r="F37" s="76">
        <v>43311</v>
      </c>
      <c r="G37" s="52">
        <f t="shared" si="116"/>
        <v>11</v>
      </c>
      <c r="H37" s="64">
        <v>4</v>
      </c>
      <c r="I37" s="64">
        <f>H37*9*G37</f>
        <v>396</v>
      </c>
      <c r="J37" s="69" t="s">
        <v>44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</row>
    <row r="38" spans="2:158" ht="22.5" hidden="1" customHeight="1" outlineLevel="1" thickBot="1" x14ac:dyDescent="0.3">
      <c r="B38" s="27" t="s">
        <v>12</v>
      </c>
      <c r="C38" s="28"/>
      <c r="D38" s="32">
        <v>0</v>
      </c>
      <c r="E38" s="76">
        <v>43324</v>
      </c>
      <c r="F38" s="76">
        <v>43336</v>
      </c>
      <c r="G38" s="52">
        <f t="shared" si="116"/>
        <v>13</v>
      </c>
      <c r="H38" s="64">
        <v>4</v>
      </c>
      <c r="I38" s="64">
        <f>H38*9*G38</f>
        <v>468</v>
      </c>
      <c r="J38" s="69" t="s">
        <v>47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</row>
    <row r="39" spans="2:158" ht="22.5" customHeight="1" collapsed="1" thickBot="1" x14ac:dyDescent="0.3">
      <c r="B39" s="26" t="s">
        <v>14</v>
      </c>
      <c r="C39" s="26"/>
      <c r="D39" s="31"/>
      <c r="E39" s="75">
        <f>MIN(E40:E42)</f>
        <v>43266</v>
      </c>
      <c r="F39" s="75">
        <f>MAX(F40:F42)</f>
        <v>43291</v>
      </c>
      <c r="G39" s="51">
        <f t="shared" si="116"/>
        <v>26</v>
      </c>
      <c r="H39" s="63"/>
      <c r="I39" s="63">
        <f>SUM(I40:I42)</f>
        <v>1701</v>
      </c>
      <c r="J39" s="63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</row>
    <row r="40" spans="2:158" ht="22.5" hidden="1" customHeight="1" outlineLevel="1" thickBot="1" x14ac:dyDescent="0.3">
      <c r="B40" s="27" t="s">
        <v>15</v>
      </c>
      <c r="C40" s="28"/>
      <c r="D40" s="32"/>
      <c r="E40" s="76">
        <v>43266</v>
      </c>
      <c r="F40" s="76">
        <v>43276</v>
      </c>
      <c r="G40" s="52">
        <f t="shared" si="116"/>
        <v>11</v>
      </c>
      <c r="H40" s="58">
        <v>5</v>
      </c>
      <c r="I40" s="64">
        <f t="shared" ref="I40:I42" si="117">H40*9*G40</f>
        <v>495</v>
      </c>
      <c r="J40" s="58" t="s">
        <v>48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</row>
    <row r="41" spans="2:158" ht="22.5" hidden="1" customHeight="1" outlineLevel="1" thickBot="1" x14ac:dyDescent="0.3">
      <c r="B41" s="27" t="s">
        <v>16</v>
      </c>
      <c r="C41" s="28"/>
      <c r="D41" s="32"/>
      <c r="E41" s="76">
        <v>43277</v>
      </c>
      <c r="F41" s="76">
        <v>43281</v>
      </c>
      <c r="G41" s="52">
        <f t="shared" si="116"/>
        <v>5</v>
      </c>
      <c r="H41" s="58">
        <v>6</v>
      </c>
      <c r="I41" s="64">
        <f t="shared" si="117"/>
        <v>270</v>
      </c>
      <c r="J41" s="58" t="s">
        <v>50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</row>
    <row r="42" spans="2:158" ht="22.5" hidden="1" customHeight="1" outlineLevel="1" thickBot="1" x14ac:dyDescent="0.3">
      <c r="B42" s="27" t="s">
        <v>17</v>
      </c>
      <c r="C42" s="28"/>
      <c r="D42" s="32"/>
      <c r="E42" s="76">
        <v>43279</v>
      </c>
      <c r="F42" s="76">
        <v>43291</v>
      </c>
      <c r="G42" s="52">
        <f t="shared" si="116"/>
        <v>13</v>
      </c>
      <c r="H42" s="58">
        <v>8</v>
      </c>
      <c r="I42" s="64">
        <f t="shared" si="117"/>
        <v>936</v>
      </c>
      <c r="J42" s="58" t="s">
        <v>51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</row>
    <row r="43" spans="2:158" ht="22.5" customHeight="1" collapsed="1" thickBot="1" x14ac:dyDescent="0.3">
      <c r="B43" s="26" t="s">
        <v>18</v>
      </c>
      <c r="C43" s="26"/>
      <c r="D43" s="31"/>
      <c r="E43" s="75">
        <f>MIN(E44:E46)</f>
        <v>43266</v>
      </c>
      <c r="F43" s="75">
        <f>MAX(F44:F46)</f>
        <v>43306</v>
      </c>
      <c r="G43" s="51">
        <f t="shared" si="116"/>
        <v>41</v>
      </c>
      <c r="H43" s="63"/>
      <c r="I43" s="63">
        <f>SUM(I44:I46)</f>
        <v>1368</v>
      </c>
      <c r="J43" s="63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</row>
    <row r="44" spans="2:158" ht="22.5" hidden="1" customHeight="1" outlineLevel="1" thickBot="1" x14ac:dyDescent="0.3">
      <c r="B44" s="27" t="s">
        <v>19</v>
      </c>
      <c r="C44" s="28"/>
      <c r="D44" s="32"/>
      <c r="E44" s="76">
        <v>43266</v>
      </c>
      <c r="F44" s="76">
        <v>43281</v>
      </c>
      <c r="G44" s="52">
        <f t="shared" si="116"/>
        <v>16</v>
      </c>
      <c r="H44" s="64">
        <v>4</v>
      </c>
      <c r="I44" s="64">
        <f>H44*9*G44</f>
        <v>576</v>
      </c>
      <c r="J44" s="64" t="s">
        <v>39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</row>
    <row r="45" spans="2:158" ht="22.5" hidden="1" customHeight="1" outlineLevel="1" thickBot="1" x14ac:dyDescent="0.3">
      <c r="B45" s="27" t="s">
        <v>21</v>
      </c>
      <c r="C45" s="28"/>
      <c r="D45" s="32"/>
      <c r="E45" s="76">
        <v>43271</v>
      </c>
      <c r="F45" s="76">
        <v>43281</v>
      </c>
      <c r="G45" s="52">
        <f t="shared" si="116"/>
        <v>11</v>
      </c>
      <c r="H45" s="56">
        <v>3</v>
      </c>
      <c r="I45" s="56">
        <f t="shared" ref="I45" si="118">H45*9*G45</f>
        <v>297</v>
      </c>
      <c r="J45" s="56" t="s">
        <v>43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</row>
    <row r="46" spans="2:158" ht="22.5" hidden="1" customHeight="1" outlineLevel="1" thickBot="1" x14ac:dyDescent="0.3">
      <c r="B46" s="27" t="s">
        <v>20</v>
      </c>
      <c r="C46" s="28"/>
      <c r="D46" s="32"/>
      <c r="E46" s="76">
        <v>43296</v>
      </c>
      <c r="F46" s="76">
        <v>43306</v>
      </c>
      <c r="G46" s="52">
        <f t="shared" si="116"/>
        <v>11</v>
      </c>
      <c r="H46" s="56">
        <v>5</v>
      </c>
      <c r="I46" s="56">
        <f>H46*9*G46</f>
        <v>495</v>
      </c>
      <c r="J46" s="56" t="s">
        <v>42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</row>
    <row r="47" spans="2:158" ht="22.5" customHeight="1" collapsed="1" thickBot="1" x14ac:dyDescent="0.3">
      <c r="B47" s="26" t="s">
        <v>22</v>
      </c>
      <c r="C47" s="26"/>
      <c r="D47" s="31"/>
      <c r="E47" s="75">
        <f>MIN(E48:E50)</f>
        <v>43266</v>
      </c>
      <c r="F47" s="75">
        <f>MAX(F48:F50)</f>
        <v>43301</v>
      </c>
      <c r="G47" s="51">
        <f t="shared" si="116"/>
        <v>36</v>
      </c>
      <c r="H47" s="63"/>
      <c r="I47" s="63">
        <f>SUM(I48:I50)</f>
        <v>1584</v>
      </c>
      <c r="J47" s="63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</row>
    <row r="48" spans="2:158" ht="22.5" hidden="1" customHeight="1" outlineLevel="1" thickBot="1" x14ac:dyDescent="0.3">
      <c r="B48" s="27" t="s">
        <v>59</v>
      </c>
      <c r="C48" s="28"/>
      <c r="D48" s="32"/>
      <c r="E48" s="76">
        <v>43266</v>
      </c>
      <c r="F48" s="76">
        <v>43281</v>
      </c>
      <c r="G48" s="52">
        <f t="shared" si="116"/>
        <v>16</v>
      </c>
      <c r="H48" s="56">
        <v>5</v>
      </c>
      <c r="I48" s="56">
        <f>H48*9*G48</f>
        <v>720</v>
      </c>
      <c r="J48" s="56" t="s">
        <v>39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</row>
    <row r="49" spans="2:158" ht="22.5" hidden="1" customHeight="1" outlineLevel="1" thickBot="1" x14ac:dyDescent="0.3">
      <c r="B49" s="27" t="s">
        <v>23</v>
      </c>
      <c r="C49" s="28"/>
      <c r="D49" s="32"/>
      <c r="E49" s="76">
        <v>43267</v>
      </c>
      <c r="F49" s="76">
        <v>43284</v>
      </c>
      <c r="G49" s="52">
        <f t="shared" si="116"/>
        <v>18</v>
      </c>
      <c r="H49" s="56">
        <v>4</v>
      </c>
      <c r="I49" s="56">
        <f t="shared" ref="I49:I50" si="119">H49*9*G49</f>
        <v>648</v>
      </c>
      <c r="J49" s="56" t="s">
        <v>41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</row>
    <row r="50" spans="2:158" ht="22.5" hidden="1" customHeight="1" outlineLevel="1" thickBot="1" x14ac:dyDescent="0.3">
      <c r="B50" s="74" t="s">
        <v>60</v>
      </c>
      <c r="C50" s="28"/>
      <c r="D50" s="32"/>
      <c r="E50" s="76">
        <v>43296</v>
      </c>
      <c r="F50" s="76">
        <v>43301</v>
      </c>
      <c r="G50" s="52">
        <f t="shared" si="116"/>
        <v>6</v>
      </c>
      <c r="H50" s="56">
        <v>4</v>
      </c>
      <c r="I50" s="56">
        <f t="shared" si="119"/>
        <v>216</v>
      </c>
      <c r="J50" s="56" t="s">
        <v>43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</row>
    <row r="51" spans="2:158" ht="22.5" customHeight="1" collapsed="1" thickBot="1" x14ac:dyDescent="0.3">
      <c r="B51" s="26" t="s">
        <v>24</v>
      </c>
      <c r="C51" s="26"/>
      <c r="D51" s="31"/>
      <c r="E51" s="75">
        <f>MIN(E52:E53)</f>
        <v>43301</v>
      </c>
      <c r="F51" s="75">
        <f>MAX(F52:F53)</f>
        <v>43352</v>
      </c>
      <c r="G51" s="51">
        <f t="shared" si="116"/>
        <v>52</v>
      </c>
      <c r="H51" s="63"/>
      <c r="I51" s="63">
        <f>SUM(I52:I53)</f>
        <v>2250</v>
      </c>
      <c r="J51" s="63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</row>
    <row r="52" spans="2:158" ht="22.5" hidden="1" customHeight="1" outlineLevel="1" thickBot="1" x14ac:dyDescent="0.3">
      <c r="B52" s="27" t="s">
        <v>19</v>
      </c>
      <c r="C52" s="28"/>
      <c r="D52" s="32"/>
      <c r="E52" s="76">
        <v>43301</v>
      </c>
      <c r="F52" s="76">
        <v>43337</v>
      </c>
      <c r="G52" s="52">
        <f>IF(OR(ISBLANK(task_start),ISBLANK(task_end)),"",task_end-task_start+1)</f>
        <v>37</v>
      </c>
      <c r="H52" s="56">
        <v>6</v>
      </c>
      <c r="I52" s="56">
        <f>H52*9*G52</f>
        <v>1998</v>
      </c>
      <c r="J52" s="56" t="s">
        <v>39</v>
      </c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</row>
    <row r="53" spans="2:158" ht="22.5" hidden="1" customHeight="1" outlineLevel="1" thickBot="1" x14ac:dyDescent="0.3">
      <c r="B53" s="27" t="s">
        <v>61</v>
      </c>
      <c r="C53" s="28"/>
      <c r="D53" s="32"/>
      <c r="E53" s="76">
        <v>43339</v>
      </c>
      <c r="F53" s="76">
        <v>43352</v>
      </c>
      <c r="G53" s="52">
        <f>IF(OR(ISBLANK(task_start),ISBLANK(task_end)),"",task_end-task_start+1)</f>
        <v>14</v>
      </c>
      <c r="H53" s="56">
        <v>2</v>
      </c>
      <c r="I53" s="56">
        <f>H53*9*G53</f>
        <v>252</v>
      </c>
      <c r="J53" s="56" t="s">
        <v>41</v>
      </c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</row>
    <row r="54" spans="2:158" ht="22.5" customHeight="1" collapsed="1" thickBot="1" x14ac:dyDescent="0.3">
      <c r="B54" s="26" t="s">
        <v>26</v>
      </c>
      <c r="C54" s="26"/>
      <c r="D54" s="31"/>
      <c r="E54" s="75">
        <f>MIN(E55:E57)</f>
        <v>43267</v>
      </c>
      <c r="F54" s="75">
        <f>MAX(F55:F57)</f>
        <v>43286</v>
      </c>
      <c r="G54" s="51">
        <f t="shared" si="116"/>
        <v>20</v>
      </c>
      <c r="H54" s="63"/>
      <c r="I54" s="63">
        <f>SUM(I55)</f>
        <v>720</v>
      </c>
      <c r="J54" s="63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</row>
    <row r="55" spans="2:158" ht="22.5" hidden="1" customHeight="1" outlineLevel="1" thickBot="1" x14ac:dyDescent="0.3">
      <c r="B55" s="27" t="s">
        <v>62</v>
      </c>
      <c r="C55" s="28"/>
      <c r="D55" s="32"/>
      <c r="E55" s="80">
        <v>43267</v>
      </c>
      <c r="F55" s="80">
        <v>43286</v>
      </c>
      <c r="G55" s="89">
        <f t="shared" si="116"/>
        <v>20</v>
      </c>
      <c r="H55" s="77">
        <v>4</v>
      </c>
      <c r="I55" s="77">
        <f>H55*9*G55</f>
        <v>720</v>
      </c>
      <c r="J55" s="77" t="s">
        <v>41</v>
      </c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</row>
    <row r="56" spans="2:158" ht="22.5" hidden="1" customHeight="1" outlineLevel="1" thickBot="1" x14ac:dyDescent="0.3">
      <c r="B56" s="27" t="s">
        <v>27</v>
      </c>
      <c r="C56" s="28"/>
      <c r="D56" s="32"/>
      <c r="E56" s="81"/>
      <c r="F56" s="81"/>
      <c r="G56" s="90"/>
      <c r="H56" s="78"/>
      <c r="I56" s="78"/>
      <c r="J56" s="78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</row>
    <row r="57" spans="2:158" ht="22.5" hidden="1" customHeight="1" outlineLevel="1" thickBot="1" x14ac:dyDescent="0.3">
      <c r="B57" s="27" t="s">
        <v>28</v>
      </c>
      <c r="C57" s="28"/>
      <c r="D57" s="32"/>
      <c r="E57" s="82"/>
      <c r="F57" s="82"/>
      <c r="G57" s="91"/>
      <c r="H57" s="79"/>
      <c r="I57" s="79"/>
      <c r="J57" s="79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  <c r="FB57" s="24"/>
    </row>
    <row r="58" spans="2:158" ht="22.5" customHeight="1" collapsed="1" thickBot="1" x14ac:dyDescent="0.3">
      <c r="B58" s="29" t="s">
        <v>30</v>
      </c>
      <c r="C58" s="30"/>
      <c r="D58" s="38"/>
      <c r="E58" s="44">
        <f>MIN(E59:E82)</f>
        <v>43266</v>
      </c>
      <c r="F58" s="45">
        <f>MAX(F59:F82)</f>
        <v>43348</v>
      </c>
      <c r="G58" s="50">
        <f>IF(OR(ISBLANK(task_start),ISBLANK(task_end)),"",task_end-task_start+1)</f>
        <v>83</v>
      </c>
      <c r="H58" s="59"/>
      <c r="I58" s="59">
        <f>I59+I64+I68+I72+I76+I79</f>
        <v>9477</v>
      </c>
      <c r="J58" s="59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</row>
    <row r="59" spans="2:158" ht="22.5" customHeight="1" thickBot="1" x14ac:dyDescent="0.3">
      <c r="B59" s="26" t="s">
        <v>9</v>
      </c>
      <c r="C59" s="26"/>
      <c r="D59" s="31">
        <v>0</v>
      </c>
      <c r="E59" s="75">
        <f>MIN(E60:E63)</f>
        <v>43272</v>
      </c>
      <c r="F59" s="75">
        <f>MAX(F60:F63)</f>
        <v>43348</v>
      </c>
      <c r="G59" s="51">
        <f t="shared" si="116"/>
        <v>77</v>
      </c>
      <c r="H59" s="65"/>
      <c r="I59" s="65">
        <f>SUM(I60:I63)</f>
        <v>1800</v>
      </c>
      <c r="J59" s="65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  <c r="FB59" s="24"/>
    </row>
    <row r="60" spans="2:158" ht="22.5" hidden="1" customHeight="1" outlineLevel="1" thickBot="1" x14ac:dyDescent="0.3">
      <c r="B60" s="27" t="s">
        <v>10</v>
      </c>
      <c r="C60" s="28"/>
      <c r="D60" s="32">
        <v>0.15</v>
      </c>
      <c r="E60" s="76">
        <v>43272</v>
      </c>
      <c r="F60" s="76">
        <v>43282</v>
      </c>
      <c r="G60" s="52">
        <f t="shared" ref="G60:G96" si="120">IF(OR(ISBLANK(task_start),ISBLANK(task_end)),"",task_end-task_start+1)</f>
        <v>11</v>
      </c>
      <c r="H60" s="66">
        <v>4</v>
      </c>
      <c r="I60" s="66">
        <f>H60*9*G60</f>
        <v>396</v>
      </c>
      <c r="J60" s="68" t="s">
        <v>39</v>
      </c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  <c r="FB60" s="24"/>
    </row>
    <row r="61" spans="2:158" ht="22.5" hidden="1" customHeight="1" outlineLevel="1" thickBot="1" x14ac:dyDescent="0.3">
      <c r="B61" s="27" t="s">
        <v>11</v>
      </c>
      <c r="C61" s="28"/>
      <c r="D61" s="32">
        <v>0.2</v>
      </c>
      <c r="E61" s="76">
        <v>43298</v>
      </c>
      <c r="F61" s="76">
        <v>43308</v>
      </c>
      <c r="G61" s="52">
        <f t="shared" si="120"/>
        <v>11</v>
      </c>
      <c r="H61" s="66">
        <v>4</v>
      </c>
      <c r="I61" s="66">
        <f>H61*9*G61</f>
        <v>396</v>
      </c>
      <c r="J61" s="68" t="s">
        <v>43</v>
      </c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  <c r="FB61" s="24"/>
    </row>
    <row r="62" spans="2:158" ht="22.5" hidden="1" customHeight="1" outlineLevel="1" thickBot="1" x14ac:dyDescent="0.3">
      <c r="B62" s="27" t="s">
        <v>13</v>
      </c>
      <c r="C62" s="28"/>
      <c r="D62" s="32">
        <v>0.05</v>
      </c>
      <c r="E62" s="76">
        <v>43307</v>
      </c>
      <c r="F62" s="76">
        <v>43318</v>
      </c>
      <c r="G62" s="52">
        <f t="shared" si="120"/>
        <v>12</v>
      </c>
      <c r="H62" s="66">
        <v>4</v>
      </c>
      <c r="I62" s="66">
        <f>H62*9*G62</f>
        <v>432</v>
      </c>
      <c r="J62" s="68" t="s">
        <v>42</v>
      </c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</row>
    <row r="63" spans="2:158" ht="22.5" hidden="1" customHeight="1" outlineLevel="1" thickBot="1" x14ac:dyDescent="0.3">
      <c r="B63" s="27" t="s">
        <v>12</v>
      </c>
      <c r="C63" s="28"/>
      <c r="D63" s="32">
        <v>0.35</v>
      </c>
      <c r="E63" s="76">
        <v>43333</v>
      </c>
      <c r="F63" s="76">
        <v>43348</v>
      </c>
      <c r="G63" s="52">
        <f t="shared" si="120"/>
        <v>16</v>
      </c>
      <c r="H63" s="66">
        <v>4</v>
      </c>
      <c r="I63" s="66">
        <f>H63*9*G63</f>
        <v>576</v>
      </c>
      <c r="J63" s="68" t="s">
        <v>40</v>
      </c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  <c r="FB63" s="24"/>
    </row>
    <row r="64" spans="2:158" ht="22.5" customHeight="1" collapsed="1" thickBot="1" x14ac:dyDescent="0.3">
      <c r="B64" s="26" t="s">
        <v>14</v>
      </c>
      <c r="C64" s="26"/>
      <c r="D64" s="31"/>
      <c r="E64" s="75">
        <f>MIN(E65:E67)</f>
        <v>43277</v>
      </c>
      <c r="F64" s="75">
        <f>MAX(F65:F67)</f>
        <v>43299</v>
      </c>
      <c r="G64" s="51">
        <f t="shared" si="120"/>
        <v>23</v>
      </c>
      <c r="H64" s="65"/>
      <c r="I64" s="65">
        <f>SUM(I65:I67)</f>
        <v>2007</v>
      </c>
      <c r="J64" s="65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</row>
    <row r="65" spans="2:158" ht="22.5" hidden="1" customHeight="1" outlineLevel="1" thickBot="1" x14ac:dyDescent="0.3">
      <c r="B65" s="27" t="s">
        <v>15</v>
      </c>
      <c r="C65" s="28"/>
      <c r="D65" s="32">
        <v>0</v>
      </c>
      <c r="E65" s="76">
        <v>43277</v>
      </c>
      <c r="F65" s="76">
        <v>43283</v>
      </c>
      <c r="G65" s="72">
        <f t="shared" si="120"/>
        <v>7</v>
      </c>
      <c r="H65" s="58">
        <v>5</v>
      </c>
      <c r="I65" s="64">
        <f t="shared" ref="I65:I67" si="121">H65*9*G65</f>
        <v>315</v>
      </c>
      <c r="J65" s="58" t="s">
        <v>48</v>
      </c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  <c r="EZ65" s="24"/>
      <c r="FA65" s="24"/>
      <c r="FB65" s="24"/>
    </row>
    <row r="66" spans="2:158" ht="22.5" hidden="1" customHeight="1" outlineLevel="1" thickBot="1" x14ac:dyDescent="0.3">
      <c r="B66" s="27" t="s">
        <v>16</v>
      </c>
      <c r="C66" s="28"/>
      <c r="D66" s="32">
        <v>0</v>
      </c>
      <c r="E66" s="76">
        <v>43282</v>
      </c>
      <c r="F66" s="76">
        <v>43291</v>
      </c>
      <c r="G66" s="72">
        <f t="shared" si="120"/>
        <v>10</v>
      </c>
      <c r="H66" s="58">
        <v>6</v>
      </c>
      <c r="I66" s="64">
        <f t="shared" si="121"/>
        <v>540</v>
      </c>
      <c r="J66" s="58" t="s">
        <v>50</v>
      </c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</row>
    <row r="67" spans="2:158" ht="22.5" hidden="1" customHeight="1" outlineLevel="1" thickBot="1" x14ac:dyDescent="0.3">
      <c r="B67" s="27" t="s">
        <v>17</v>
      </c>
      <c r="C67" s="28"/>
      <c r="D67" s="32">
        <v>0</v>
      </c>
      <c r="E67" s="76">
        <v>43284</v>
      </c>
      <c r="F67" s="76">
        <v>43299</v>
      </c>
      <c r="G67" s="72">
        <f t="shared" si="120"/>
        <v>16</v>
      </c>
      <c r="H67" s="58">
        <v>8</v>
      </c>
      <c r="I67" s="64">
        <f t="shared" si="121"/>
        <v>1152</v>
      </c>
      <c r="J67" s="58" t="s">
        <v>52</v>
      </c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  <c r="EV67" s="24"/>
      <c r="EW67" s="24"/>
      <c r="EX67" s="24"/>
      <c r="EY67" s="24"/>
      <c r="EZ67" s="24"/>
      <c r="FA67" s="24"/>
      <c r="FB67" s="24"/>
    </row>
    <row r="68" spans="2:158" ht="22.5" customHeight="1" collapsed="1" thickBot="1" x14ac:dyDescent="0.3">
      <c r="B68" s="26" t="s">
        <v>18</v>
      </c>
      <c r="C68" s="26"/>
      <c r="D68" s="31"/>
      <c r="E68" s="75">
        <f>MIN(E69:E71)</f>
        <v>43266</v>
      </c>
      <c r="F68" s="75">
        <f>MAX(F69:F71)</f>
        <v>43296</v>
      </c>
      <c r="G68" s="51">
        <f t="shared" si="120"/>
        <v>31</v>
      </c>
      <c r="H68" s="65"/>
      <c r="I68" s="65">
        <f>SUM(I69:I71)</f>
        <v>2097</v>
      </c>
      <c r="J68" s="65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</row>
    <row r="69" spans="2:158" ht="22.5" hidden="1" customHeight="1" outlineLevel="1" thickBot="1" x14ac:dyDescent="0.3">
      <c r="B69" s="27" t="s">
        <v>19</v>
      </c>
      <c r="C69" s="28"/>
      <c r="D69" s="32"/>
      <c r="E69" s="76">
        <v>43266</v>
      </c>
      <c r="F69" s="76">
        <v>43286</v>
      </c>
      <c r="G69" s="52">
        <f t="shared" si="120"/>
        <v>21</v>
      </c>
      <c r="H69" s="66">
        <v>4</v>
      </c>
      <c r="I69" s="56">
        <f t="shared" ref="I69:I70" si="122">H69*9*G69</f>
        <v>756</v>
      </c>
      <c r="J69" s="66" t="s">
        <v>41</v>
      </c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</row>
    <row r="70" spans="2:158" ht="22.5" hidden="1" customHeight="1" outlineLevel="1" thickBot="1" x14ac:dyDescent="0.3">
      <c r="B70" s="27" t="s">
        <v>21</v>
      </c>
      <c r="C70" s="28"/>
      <c r="D70" s="32"/>
      <c r="E70" s="76">
        <v>43282</v>
      </c>
      <c r="F70" s="76">
        <v>43296</v>
      </c>
      <c r="G70" s="52">
        <f t="shared" si="120"/>
        <v>15</v>
      </c>
      <c r="H70" s="56">
        <v>3</v>
      </c>
      <c r="I70" s="56">
        <f t="shared" si="122"/>
        <v>405</v>
      </c>
      <c r="J70" s="56" t="s">
        <v>43</v>
      </c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  <c r="EZ70" s="24"/>
      <c r="FA70" s="24"/>
      <c r="FB70" s="24"/>
    </row>
    <row r="71" spans="2:158" ht="22.5" hidden="1" customHeight="1" outlineLevel="1" thickBot="1" x14ac:dyDescent="0.3">
      <c r="B71" s="27" t="s">
        <v>20</v>
      </c>
      <c r="C71" s="28"/>
      <c r="D71" s="32"/>
      <c r="E71" s="76">
        <v>43271</v>
      </c>
      <c r="F71" s="76">
        <v>43296</v>
      </c>
      <c r="G71" s="52">
        <f t="shared" si="120"/>
        <v>26</v>
      </c>
      <c r="H71" s="56">
        <v>4</v>
      </c>
      <c r="I71" s="56">
        <f t="shared" ref="I71" si="123">H71*9*G71</f>
        <v>936</v>
      </c>
      <c r="J71" s="66" t="s">
        <v>44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  <c r="EZ71" s="24"/>
      <c r="FA71" s="24"/>
      <c r="FB71" s="24"/>
    </row>
    <row r="72" spans="2:158" ht="22.5" customHeight="1" collapsed="1" thickBot="1" x14ac:dyDescent="0.3">
      <c r="B72" s="26" t="s">
        <v>22</v>
      </c>
      <c r="C72" s="26"/>
      <c r="D72" s="31"/>
      <c r="E72" s="75">
        <f>MIN(E73:E75)</f>
        <v>43282</v>
      </c>
      <c r="F72" s="75">
        <f>MAX(F73:F75)</f>
        <v>43319</v>
      </c>
      <c r="G72" s="51">
        <f t="shared" si="120"/>
        <v>38</v>
      </c>
      <c r="H72" s="65"/>
      <c r="I72" s="65">
        <f>SUM(I73:I75)</f>
        <v>2169</v>
      </c>
      <c r="J72" s="65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</row>
    <row r="73" spans="2:158" ht="22.5" hidden="1" customHeight="1" outlineLevel="1" thickBot="1" x14ac:dyDescent="0.3">
      <c r="B73" s="27" t="s">
        <v>59</v>
      </c>
      <c r="C73" s="28"/>
      <c r="D73" s="32"/>
      <c r="E73" s="76">
        <v>43282</v>
      </c>
      <c r="F73" s="76">
        <v>43298</v>
      </c>
      <c r="G73" s="52">
        <f t="shared" si="120"/>
        <v>17</v>
      </c>
      <c r="H73" s="66">
        <v>5</v>
      </c>
      <c r="I73" s="66">
        <f>H73*9*G73</f>
        <v>765</v>
      </c>
      <c r="J73" s="66" t="s">
        <v>39</v>
      </c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</row>
    <row r="74" spans="2:158" ht="22.5" hidden="1" customHeight="1" outlineLevel="1" thickBot="1" x14ac:dyDescent="0.3">
      <c r="B74" s="27" t="s">
        <v>23</v>
      </c>
      <c r="C74" s="28"/>
      <c r="D74" s="32"/>
      <c r="E74" s="76">
        <v>43285</v>
      </c>
      <c r="F74" s="76">
        <v>43305</v>
      </c>
      <c r="G74" s="52">
        <f t="shared" si="120"/>
        <v>21</v>
      </c>
      <c r="H74" s="66">
        <v>4</v>
      </c>
      <c r="I74" s="66">
        <f t="shared" ref="I74:I75" si="124">H74*9*G74</f>
        <v>756</v>
      </c>
      <c r="J74" s="66" t="s">
        <v>41</v>
      </c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  <c r="FB74" s="24"/>
    </row>
    <row r="75" spans="2:158" ht="22.5" hidden="1" customHeight="1" outlineLevel="1" thickBot="1" x14ac:dyDescent="0.3">
      <c r="B75" s="74" t="s">
        <v>60</v>
      </c>
      <c r="C75" s="28"/>
      <c r="D75" s="32"/>
      <c r="E75" s="76">
        <v>43302</v>
      </c>
      <c r="F75" s="76">
        <v>43319</v>
      </c>
      <c r="G75" s="52">
        <f t="shared" si="120"/>
        <v>18</v>
      </c>
      <c r="H75" s="66">
        <v>4</v>
      </c>
      <c r="I75" s="66">
        <f t="shared" si="124"/>
        <v>648</v>
      </c>
      <c r="J75" s="66" t="s">
        <v>43</v>
      </c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</row>
    <row r="76" spans="2:158" ht="22.5" customHeight="1" collapsed="1" thickBot="1" x14ac:dyDescent="0.3">
      <c r="B76" s="26" t="s">
        <v>24</v>
      </c>
      <c r="C76" s="26"/>
      <c r="D76" s="31"/>
      <c r="E76" s="75">
        <f>MIN(E77:E78)</f>
        <v>43296</v>
      </c>
      <c r="F76" s="75">
        <f>MAX(F77:F78)</f>
        <v>43313</v>
      </c>
      <c r="G76" s="51">
        <f t="shared" si="120"/>
        <v>18</v>
      </c>
      <c r="H76" s="65"/>
      <c r="I76" s="65">
        <f>SUM(I77:I78)</f>
        <v>648</v>
      </c>
      <c r="J76" s="65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/>
      <c r="EW76" s="24"/>
      <c r="EX76" s="24"/>
      <c r="EY76" s="24"/>
      <c r="EZ76" s="24"/>
      <c r="FA76" s="24"/>
      <c r="FB76" s="24"/>
    </row>
    <row r="77" spans="2:158" ht="22.5" hidden="1" customHeight="1" outlineLevel="1" thickBot="1" x14ac:dyDescent="0.3">
      <c r="B77" s="27" t="s">
        <v>19</v>
      </c>
      <c r="C77" s="28"/>
      <c r="D77" s="32"/>
      <c r="E77" s="76">
        <v>43296</v>
      </c>
      <c r="F77" s="76">
        <v>43313</v>
      </c>
      <c r="G77" s="52">
        <f t="shared" si="120"/>
        <v>18</v>
      </c>
      <c r="H77" s="66">
        <v>2</v>
      </c>
      <c r="I77" s="66">
        <f>H77*9*G77</f>
        <v>324</v>
      </c>
      <c r="J77" s="86" t="s">
        <v>43</v>
      </c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B77" s="24"/>
    </row>
    <row r="78" spans="2:158" ht="22.5" hidden="1" customHeight="1" outlineLevel="1" thickBot="1" x14ac:dyDescent="0.3">
      <c r="B78" s="27" t="s">
        <v>25</v>
      </c>
      <c r="C78" s="28"/>
      <c r="D78" s="32"/>
      <c r="E78" s="76">
        <v>43296</v>
      </c>
      <c r="F78" s="76">
        <v>43313</v>
      </c>
      <c r="G78" s="52">
        <f t="shared" si="120"/>
        <v>18</v>
      </c>
      <c r="H78" s="66">
        <v>2</v>
      </c>
      <c r="I78" s="66">
        <f>H78*9*G78</f>
        <v>324</v>
      </c>
      <c r="J78" s="88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  <c r="EV78" s="24"/>
      <c r="EW78" s="24"/>
      <c r="EX78" s="24"/>
      <c r="EY78" s="24"/>
      <c r="EZ78" s="24"/>
      <c r="FA78" s="24"/>
      <c r="FB78" s="24"/>
    </row>
    <row r="79" spans="2:158" ht="22.5" customHeight="1" collapsed="1" thickBot="1" x14ac:dyDescent="0.3">
      <c r="B79" s="26" t="s">
        <v>26</v>
      </c>
      <c r="C79" s="26"/>
      <c r="D79" s="31"/>
      <c r="E79" s="75">
        <f>MIN(E80:E82)</f>
        <v>43284</v>
      </c>
      <c r="F79" s="75">
        <f>MAX(F80:F82)</f>
        <v>43304</v>
      </c>
      <c r="G79" s="51">
        <f t="shared" si="120"/>
        <v>21</v>
      </c>
      <c r="H79" s="65"/>
      <c r="I79" s="65">
        <f>SUM(I80)</f>
        <v>756</v>
      </c>
      <c r="J79" s="65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  <c r="EV79" s="24"/>
      <c r="EW79" s="24"/>
      <c r="EX79" s="24"/>
      <c r="EY79" s="24"/>
      <c r="EZ79" s="24"/>
      <c r="FA79" s="24"/>
      <c r="FB79" s="24"/>
    </row>
    <row r="80" spans="2:158" ht="22.5" hidden="1" customHeight="1" outlineLevel="1" thickBot="1" x14ac:dyDescent="0.3">
      <c r="B80" s="27" t="s">
        <v>62</v>
      </c>
      <c r="C80" s="28"/>
      <c r="D80" s="32"/>
      <c r="E80" s="80">
        <v>43284</v>
      </c>
      <c r="F80" s="80">
        <v>43304</v>
      </c>
      <c r="G80" s="89">
        <f t="shared" si="120"/>
        <v>21</v>
      </c>
      <c r="H80" s="77">
        <v>4</v>
      </c>
      <c r="I80" s="77">
        <f>H80*9*G80</f>
        <v>756</v>
      </c>
      <c r="J80" s="77" t="s">
        <v>39</v>
      </c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24"/>
      <c r="EX80" s="24"/>
      <c r="EY80" s="24"/>
      <c r="EZ80" s="24"/>
      <c r="FA80" s="24"/>
      <c r="FB80" s="24"/>
    </row>
    <row r="81" spans="2:158" ht="22.5" hidden="1" customHeight="1" outlineLevel="1" thickBot="1" x14ac:dyDescent="0.3">
      <c r="B81" s="27" t="s">
        <v>27</v>
      </c>
      <c r="C81" s="28"/>
      <c r="D81" s="32"/>
      <c r="E81" s="81"/>
      <c r="F81" s="81"/>
      <c r="G81" s="90"/>
      <c r="H81" s="78"/>
      <c r="I81" s="78"/>
      <c r="J81" s="78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  <c r="EV81" s="24"/>
      <c r="EW81" s="24"/>
      <c r="EX81" s="24"/>
      <c r="EY81" s="24"/>
      <c r="EZ81" s="24"/>
      <c r="FA81" s="24"/>
      <c r="FB81" s="24"/>
    </row>
    <row r="82" spans="2:158" ht="22.5" hidden="1" customHeight="1" outlineLevel="1" thickBot="1" x14ac:dyDescent="0.3">
      <c r="B82" s="27" t="s">
        <v>28</v>
      </c>
      <c r="C82" s="28"/>
      <c r="D82" s="32"/>
      <c r="E82" s="82"/>
      <c r="F82" s="82"/>
      <c r="G82" s="91"/>
      <c r="H82" s="79"/>
      <c r="I82" s="79"/>
      <c r="J82" s="79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24"/>
      <c r="EW82" s="24"/>
      <c r="EX82" s="24"/>
      <c r="EY82" s="24"/>
      <c r="EZ82" s="24"/>
      <c r="FA82" s="24"/>
      <c r="FB82" s="24"/>
    </row>
    <row r="83" spans="2:158" ht="22.5" customHeight="1" collapsed="1" thickBot="1" x14ac:dyDescent="0.3">
      <c r="B83" s="29" t="s">
        <v>31</v>
      </c>
      <c r="C83" s="30"/>
      <c r="D83" s="38"/>
      <c r="E83" s="44">
        <f>MIN(E84:E107)</f>
        <v>43273</v>
      </c>
      <c r="F83" s="45">
        <f>MAX(F84:F107)</f>
        <v>43355</v>
      </c>
      <c r="G83" s="50">
        <f>IF(OR(ISBLANK(task_start),ISBLANK(task_end)),"",task_end-task_start+1)</f>
        <v>83</v>
      </c>
      <c r="H83" s="59"/>
      <c r="I83" s="59">
        <f>I84+I89+I93+I97+I101+I104</f>
        <v>9972</v>
      </c>
      <c r="J83" s="59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  <c r="EV83" s="24"/>
      <c r="EW83" s="24"/>
      <c r="EX83" s="24"/>
      <c r="EY83" s="24"/>
      <c r="EZ83" s="24"/>
      <c r="FA83" s="24"/>
      <c r="FB83" s="24"/>
    </row>
    <row r="84" spans="2:158" ht="22.5" customHeight="1" thickBot="1" x14ac:dyDescent="0.3">
      <c r="B84" s="26" t="s">
        <v>9</v>
      </c>
      <c r="C84" s="26"/>
      <c r="D84" s="31">
        <v>0</v>
      </c>
      <c r="E84" s="75">
        <f>MIN(E85:E88)</f>
        <v>43273</v>
      </c>
      <c r="F84" s="75">
        <f>MAX(F85:F88)</f>
        <v>43353</v>
      </c>
      <c r="G84" s="51">
        <f t="shared" si="120"/>
        <v>81</v>
      </c>
      <c r="H84" s="65"/>
      <c r="I84" s="65">
        <f>SUM(I85:I88)</f>
        <v>1944</v>
      </c>
      <c r="J84" s="65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24"/>
      <c r="EW84" s="24"/>
      <c r="EX84" s="24"/>
      <c r="EY84" s="24"/>
      <c r="EZ84" s="24"/>
      <c r="FA84" s="24"/>
      <c r="FB84" s="24"/>
    </row>
    <row r="85" spans="2:158" ht="22.5" hidden="1" customHeight="1" outlineLevel="1" thickBot="1" x14ac:dyDescent="0.3">
      <c r="B85" s="27" t="s">
        <v>10</v>
      </c>
      <c r="C85" s="28"/>
      <c r="D85" s="32">
        <v>0</v>
      </c>
      <c r="E85" s="76">
        <v>43273</v>
      </c>
      <c r="F85" s="76">
        <v>43283</v>
      </c>
      <c r="G85" s="52">
        <f t="shared" si="120"/>
        <v>11</v>
      </c>
      <c r="H85" s="66">
        <v>4</v>
      </c>
      <c r="I85" s="66">
        <f>H85*9*G85</f>
        <v>396</v>
      </c>
      <c r="J85" s="68" t="s">
        <v>41</v>
      </c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  <c r="EV85" s="24"/>
      <c r="EW85" s="24"/>
      <c r="EX85" s="24"/>
      <c r="EY85" s="24"/>
      <c r="EZ85" s="24"/>
      <c r="FA85" s="24"/>
      <c r="FB85" s="24"/>
    </row>
    <row r="86" spans="2:158" ht="22.5" hidden="1" customHeight="1" outlineLevel="1" thickBot="1" x14ac:dyDescent="0.3">
      <c r="B86" s="27" t="s">
        <v>11</v>
      </c>
      <c r="C86" s="28"/>
      <c r="D86" s="32">
        <v>0</v>
      </c>
      <c r="E86" s="76">
        <v>43303</v>
      </c>
      <c r="F86" s="76">
        <v>43315</v>
      </c>
      <c r="G86" s="52">
        <f t="shared" si="120"/>
        <v>13</v>
      </c>
      <c r="H86" s="66">
        <v>4</v>
      </c>
      <c r="I86" s="66">
        <f>H86*9*G86</f>
        <v>468</v>
      </c>
      <c r="J86" s="68" t="s">
        <v>45</v>
      </c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  <c r="EV86" s="24"/>
      <c r="EW86" s="24"/>
      <c r="EX86" s="24"/>
      <c r="EY86" s="24"/>
      <c r="EZ86" s="24"/>
      <c r="FA86" s="24"/>
      <c r="FB86" s="24"/>
    </row>
    <row r="87" spans="2:158" ht="22.5" hidden="1" customHeight="1" outlineLevel="1" thickBot="1" x14ac:dyDescent="0.3">
      <c r="B87" s="27" t="s">
        <v>13</v>
      </c>
      <c r="C87" s="28"/>
      <c r="D87" s="32">
        <v>0</v>
      </c>
      <c r="E87" s="76">
        <v>43313</v>
      </c>
      <c r="F87" s="76">
        <v>43325</v>
      </c>
      <c r="G87" s="52">
        <f t="shared" si="120"/>
        <v>13</v>
      </c>
      <c r="H87" s="66">
        <v>4</v>
      </c>
      <c r="I87" s="66">
        <f>H87*9*G87</f>
        <v>468</v>
      </c>
      <c r="J87" s="68" t="s">
        <v>44</v>
      </c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V87" s="24"/>
      <c r="EW87" s="24"/>
      <c r="EX87" s="24"/>
      <c r="EY87" s="24"/>
      <c r="EZ87" s="24"/>
      <c r="FA87" s="24"/>
      <c r="FB87" s="24"/>
    </row>
    <row r="88" spans="2:158" ht="22.5" hidden="1" customHeight="1" outlineLevel="1" thickBot="1" x14ac:dyDescent="0.3">
      <c r="B88" s="27" t="s">
        <v>12</v>
      </c>
      <c r="C88" s="28"/>
      <c r="D88" s="32">
        <v>0</v>
      </c>
      <c r="E88" s="76">
        <v>43337</v>
      </c>
      <c r="F88" s="76">
        <v>43353</v>
      </c>
      <c r="G88" s="52">
        <f t="shared" si="120"/>
        <v>17</v>
      </c>
      <c r="H88" s="66">
        <v>4</v>
      </c>
      <c r="I88" s="66">
        <f>H88*9*G88</f>
        <v>612</v>
      </c>
      <c r="J88" s="68" t="s">
        <v>47</v>
      </c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  <c r="EV88" s="24"/>
      <c r="EW88" s="24"/>
      <c r="EX88" s="24"/>
      <c r="EY88" s="24"/>
      <c r="EZ88" s="24"/>
      <c r="FA88" s="24"/>
      <c r="FB88" s="24"/>
    </row>
    <row r="89" spans="2:158" ht="22.5" customHeight="1" collapsed="1" thickBot="1" x14ac:dyDescent="0.3">
      <c r="B89" s="26" t="s">
        <v>14</v>
      </c>
      <c r="C89" s="26"/>
      <c r="D89" s="31"/>
      <c r="E89" s="75">
        <f>MIN(E90:E92)</f>
        <v>43284</v>
      </c>
      <c r="F89" s="75">
        <f>MAX(F90:F92)</f>
        <v>43306</v>
      </c>
      <c r="G89" s="51">
        <f t="shared" si="120"/>
        <v>23</v>
      </c>
      <c r="H89" s="65"/>
      <c r="I89" s="65">
        <f>SUM(I90:I92)</f>
        <v>2034</v>
      </c>
      <c r="J89" s="65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  <c r="EV89" s="24"/>
      <c r="EW89" s="24"/>
      <c r="EX89" s="24"/>
      <c r="EY89" s="24"/>
      <c r="EZ89" s="24"/>
      <c r="FA89" s="24"/>
      <c r="FB89" s="24"/>
    </row>
    <row r="90" spans="2:158" ht="22.5" hidden="1" customHeight="1" outlineLevel="1" thickBot="1" x14ac:dyDescent="0.3">
      <c r="B90" s="27" t="s">
        <v>15</v>
      </c>
      <c r="C90" s="28"/>
      <c r="D90" s="32"/>
      <c r="E90" s="76">
        <v>43284</v>
      </c>
      <c r="F90" s="76">
        <v>43291</v>
      </c>
      <c r="G90" s="52">
        <f t="shared" si="120"/>
        <v>8</v>
      </c>
      <c r="H90" s="58">
        <v>5</v>
      </c>
      <c r="I90" s="64">
        <f t="shared" ref="I90:I92" si="125">H90*9*G90</f>
        <v>360</v>
      </c>
      <c r="J90" s="58" t="s">
        <v>48</v>
      </c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  <c r="EV90" s="24"/>
      <c r="EW90" s="24"/>
      <c r="EX90" s="24"/>
      <c r="EY90" s="24"/>
      <c r="EZ90" s="24"/>
      <c r="FA90" s="24"/>
      <c r="FB90" s="24"/>
    </row>
    <row r="91" spans="2:158" ht="22.5" hidden="1" customHeight="1" outlineLevel="1" thickBot="1" x14ac:dyDescent="0.3">
      <c r="B91" s="27" t="s">
        <v>16</v>
      </c>
      <c r="C91" s="28"/>
      <c r="D91" s="32"/>
      <c r="E91" s="76">
        <v>43291</v>
      </c>
      <c r="F91" s="76">
        <v>43301</v>
      </c>
      <c r="G91" s="52">
        <f t="shared" si="120"/>
        <v>11</v>
      </c>
      <c r="H91" s="58">
        <v>6</v>
      </c>
      <c r="I91" s="64">
        <f t="shared" si="125"/>
        <v>594</v>
      </c>
      <c r="J91" s="58" t="s">
        <v>50</v>
      </c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  <c r="EV91" s="24"/>
      <c r="EW91" s="24"/>
      <c r="EX91" s="24"/>
      <c r="EY91" s="24"/>
      <c r="EZ91" s="24"/>
      <c r="FA91" s="24"/>
      <c r="FB91" s="24"/>
    </row>
    <row r="92" spans="2:158" ht="22.5" hidden="1" customHeight="1" outlineLevel="1" thickBot="1" x14ac:dyDescent="0.3">
      <c r="B92" s="27" t="s">
        <v>17</v>
      </c>
      <c r="C92" s="28"/>
      <c r="D92" s="32"/>
      <c r="E92" s="76">
        <v>43292</v>
      </c>
      <c r="F92" s="76">
        <v>43306</v>
      </c>
      <c r="G92" s="52">
        <f t="shared" si="120"/>
        <v>15</v>
      </c>
      <c r="H92" s="58">
        <v>8</v>
      </c>
      <c r="I92" s="64">
        <f t="shared" si="125"/>
        <v>1080</v>
      </c>
      <c r="J92" s="58" t="s">
        <v>53</v>
      </c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  <c r="EV92" s="24"/>
      <c r="EW92" s="24"/>
      <c r="EX92" s="24"/>
      <c r="EY92" s="24"/>
      <c r="EZ92" s="24"/>
      <c r="FA92" s="24"/>
      <c r="FB92" s="24"/>
    </row>
    <row r="93" spans="2:158" ht="22.5" customHeight="1" collapsed="1" thickBot="1" x14ac:dyDescent="0.3">
      <c r="B93" s="26" t="s">
        <v>18</v>
      </c>
      <c r="C93" s="26"/>
      <c r="D93" s="31"/>
      <c r="E93" s="75">
        <f>MIN(E94:E96)</f>
        <v>43277</v>
      </c>
      <c r="F93" s="75">
        <f>MAX(F94:F96)</f>
        <v>43315</v>
      </c>
      <c r="G93" s="51">
        <f t="shared" ref="G93" si="126">IF(OR(ISBLANK(task_start),ISBLANK(task_end)),"",task_end-task_start+1)</f>
        <v>39</v>
      </c>
      <c r="H93" s="65"/>
      <c r="I93" s="65">
        <f>SUM(I94:I96)</f>
        <v>2313</v>
      </c>
      <c r="J93" s="65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  <c r="EP93" s="24"/>
      <c r="EQ93" s="24"/>
      <c r="ER93" s="24"/>
      <c r="ES93" s="24"/>
      <c r="ET93" s="24"/>
      <c r="EU93" s="24"/>
      <c r="EV93" s="24"/>
      <c r="EW93" s="24"/>
      <c r="EX93" s="24"/>
      <c r="EY93" s="24"/>
      <c r="EZ93" s="24"/>
      <c r="FA93" s="24"/>
      <c r="FB93" s="24"/>
    </row>
    <row r="94" spans="2:158" ht="22.5" hidden="1" customHeight="1" outlineLevel="1" thickBot="1" x14ac:dyDescent="0.3">
      <c r="B94" s="27" t="s">
        <v>19</v>
      </c>
      <c r="C94" s="28"/>
      <c r="D94" s="32"/>
      <c r="E94" s="76">
        <v>43282</v>
      </c>
      <c r="F94" s="76">
        <v>43306</v>
      </c>
      <c r="G94" s="52">
        <f t="shared" si="120"/>
        <v>25</v>
      </c>
      <c r="H94" s="66">
        <v>4</v>
      </c>
      <c r="I94" s="66">
        <f t="shared" ref="I94" si="127">H94*9*G94</f>
        <v>900</v>
      </c>
      <c r="J94" s="66" t="s">
        <v>39</v>
      </c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  <c r="EV94" s="24"/>
      <c r="EW94" s="24"/>
      <c r="EX94" s="24"/>
      <c r="EY94" s="24"/>
      <c r="EZ94" s="24"/>
      <c r="FA94" s="24"/>
      <c r="FB94" s="24"/>
    </row>
    <row r="95" spans="2:158" ht="22.5" hidden="1" customHeight="1" outlineLevel="1" thickBot="1" x14ac:dyDescent="0.3">
      <c r="B95" s="27" t="s">
        <v>21</v>
      </c>
      <c r="C95" s="28"/>
      <c r="D95" s="32"/>
      <c r="E95" s="76">
        <v>43297</v>
      </c>
      <c r="F95" s="76">
        <v>43315</v>
      </c>
      <c r="G95" s="52">
        <f t="shared" si="120"/>
        <v>19</v>
      </c>
      <c r="H95" s="66">
        <v>3</v>
      </c>
      <c r="I95" s="66">
        <f t="shared" ref="I95:I96" si="128">H95*9*G95</f>
        <v>513</v>
      </c>
      <c r="J95" s="66" t="s">
        <v>43</v>
      </c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  <c r="EV95" s="24"/>
      <c r="EW95" s="24"/>
      <c r="EX95" s="24"/>
      <c r="EY95" s="24"/>
      <c r="EZ95" s="24"/>
      <c r="FA95" s="24"/>
      <c r="FB95" s="24"/>
    </row>
    <row r="96" spans="2:158" ht="22.5" hidden="1" customHeight="1" outlineLevel="1" thickBot="1" x14ac:dyDescent="0.3">
      <c r="B96" s="27" t="s">
        <v>20</v>
      </c>
      <c r="C96" s="28"/>
      <c r="D96" s="32"/>
      <c r="E96" s="76">
        <v>43277</v>
      </c>
      <c r="F96" s="76">
        <v>43301</v>
      </c>
      <c r="G96" s="52">
        <f t="shared" si="120"/>
        <v>25</v>
      </c>
      <c r="H96" s="66">
        <v>4</v>
      </c>
      <c r="I96" s="66">
        <f t="shared" si="128"/>
        <v>900</v>
      </c>
      <c r="J96" s="66" t="s">
        <v>42</v>
      </c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  <c r="EQ96" s="24"/>
      <c r="ER96" s="24"/>
      <c r="ES96" s="24"/>
      <c r="ET96" s="24"/>
      <c r="EU96" s="24"/>
      <c r="EV96" s="24"/>
      <c r="EW96" s="24"/>
      <c r="EX96" s="24"/>
      <c r="EY96" s="24"/>
      <c r="EZ96" s="24"/>
      <c r="FA96" s="24"/>
      <c r="FB96" s="24"/>
    </row>
    <row r="97" spans="2:158" ht="22.5" customHeight="1" collapsed="1" thickBot="1" x14ac:dyDescent="0.3">
      <c r="B97" s="26" t="s">
        <v>22</v>
      </c>
      <c r="C97" s="26"/>
      <c r="D97" s="31"/>
      <c r="E97" s="75">
        <f>MIN(E98:E100)</f>
        <v>43299</v>
      </c>
      <c r="F97" s="75">
        <f>MAX(F98:F100)</f>
        <v>43348</v>
      </c>
      <c r="G97" s="51">
        <f t="shared" ref="G97:G100" si="129">IF(OR(ISBLANK(task_start),ISBLANK(task_end)),"",task_end-task_start+1)</f>
        <v>50</v>
      </c>
      <c r="H97" s="65"/>
      <c r="I97" s="65">
        <f>SUM(I98:I100)</f>
        <v>2277</v>
      </c>
      <c r="J97" s="65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24"/>
      <c r="EU97" s="24"/>
      <c r="EV97" s="24"/>
      <c r="EW97" s="24"/>
      <c r="EX97" s="24"/>
      <c r="EY97" s="24"/>
      <c r="EZ97" s="24"/>
      <c r="FA97" s="24"/>
      <c r="FB97" s="24"/>
    </row>
    <row r="98" spans="2:158" ht="22.5" hidden="1" customHeight="1" outlineLevel="1" thickBot="1" x14ac:dyDescent="0.3">
      <c r="B98" s="27" t="s">
        <v>59</v>
      </c>
      <c r="C98" s="28"/>
      <c r="D98" s="32"/>
      <c r="E98" s="76">
        <v>43299</v>
      </c>
      <c r="F98" s="76">
        <v>43315</v>
      </c>
      <c r="G98" s="52">
        <f t="shared" si="129"/>
        <v>17</v>
      </c>
      <c r="H98" s="66">
        <v>5</v>
      </c>
      <c r="I98" s="66">
        <f t="shared" ref="I98:I100" si="130">H98*9*G98</f>
        <v>765</v>
      </c>
      <c r="J98" s="66" t="s">
        <v>39</v>
      </c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  <c r="EV98" s="24"/>
      <c r="EW98" s="24"/>
      <c r="EX98" s="24"/>
      <c r="EY98" s="24"/>
      <c r="EZ98" s="24"/>
      <c r="FA98" s="24"/>
      <c r="FB98" s="24"/>
    </row>
    <row r="99" spans="2:158" ht="22.5" hidden="1" customHeight="1" outlineLevel="1" thickBot="1" x14ac:dyDescent="0.3">
      <c r="B99" s="27" t="s">
        <v>23</v>
      </c>
      <c r="C99" s="28"/>
      <c r="D99" s="32"/>
      <c r="E99" s="76">
        <v>43306</v>
      </c>
      <c r="F99" s="76">
        <v>43327</v>
      </c>
      <c r="G99" s="52">
        <f t="shared" si="129"/>
        <v>22</v>
      </c>
      <c r="H99" s="66">
        <v>4</v>
      </c>
      <c r="I99" s="66">
        <f t="shared" si="130"/>
        <v>792</v>
      </c>
      <c r="J99" s="66" t="s">
        <v>41</v>
      </c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  <c r="EZ99" s="24"/>
      <c r="FA99" s="24"/>
      <c r="FB99" s="24"/>
    </row>
    <row r="100" spans="2:158" ht="22.5" hidden="1" customHeight="1" outlineLevel="1" thickBot="1" x14ac:dyDescent="0.3">
      <c r="B100" s="74" t="s">
        <v>60</v>
      </c>
      <c r="C100" s="28"/>
      <c r="D100" s="32"/>
      <c r="E100" s="76">
        <v>43329</v>
      </c>
      <c r="F100" s="76">
        <v>43348</v>
      </c>
      <c r="G100" s="52">
        <f t="shared" si="129"/>
        <v>20</v>
      </c>
      <c r="H100" s="66">
        <v>4</v>
      </c>
      <c r="I100" s="66">
        <f t="shared" si="130"/>
        <v>720</v>
      </c>
      <c r="J100" s="66" t="s">
        <v>45</v>
      </c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  <c r="EV100" s="24"/>
      <c r="EW100" s="24"/>
      <c r="EX100" s="24"/>
      <c r="EY100" s="24"/>
      <c r="EZ100" s="24"/>
      <c r="FA100" s="24"/>
      <c r="FB100" s="24"/>
    </row>
    <row r="101" spans="2:158" ht="22.5" customHeight="1" collapsed="1" thickBot="1" x14ac:dyDescent="0.3">
      <c r="B101" s="26" t="s">
        <v>24</v>
      </c>
      <c r="C101" s="26"/>
      <c r="D101" s="31"/>
      <c r="E101" s="75">
        <f>MIN(E102:E103)</f>
        <v>43338</v>
      </c>
      <c r="F101" s="75">
        <f>MAX(F102:F103)</f>
        <v>43355</v>
      </c>
      <c r="G101" s="51">
        <f t="shared" ref="G101:G103" si="131">IF(OR(ISBLANK(task_start),ISBLANK(task_end)),"",task_end-task_start+1)</f>
        <v>18</v>
      </c>
      <c r="H101" s="65"/>
      <c r="I101" s="65">
        <f>SUM(I102:I103)</f>
        <v>648</v>
      </c>
      <c r="J101" s="65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  <c r="EV101" s="24"/>
      <c r="EW101" s="24"/>
      <c r="EX101" s="24"/>
      <c r="EY101" s="24"/>
      <c r="EZ101" s="24"/>
      <c r="FA101" s="24"/>
      <c r="FB101" s="24"/>
    </row>
    <row r="102" spans="2:158" ht="22.5" hidden="1" customHeight="1" outlineLevel="1" thickBot="1" x14ac:dyDescent="0.3">
      <c r="B102" s="27" t="s">
        <v>19</v>
      </c>
      <c r="C102" s="28"/>
      <c r="D102" s="32"/>
      <c r="E102" s="76">
        <v>43338</v>
      </c>
      <c r="F102" s="76">
        <v>43355</v>
      </c>
      <c r="G102" s="52">
        <f t="shared" si="131"/>
        <v>18</v>
      </c>
      <c r="H102" s="66">
        <v>2</v>
      </c>
      <c r="I102" s="66">
        <f>H102*9*G102</f>
        <v>324</v>
      </c>
      <c r="J102" s="86" t="s">
        <v>39</v>
      </c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24"/>
      <c r="EU102" s="24"/>
      <c r="EV102" s="24"/>
      <c r="EW102" s="24"/>
      <c r="EX102" s="24"/>
      <c r="EY102" s="24"/>
      <c r="EZ102" s="24"/>
      <c r="FA102" s="24"/>
      <c r="FB102" s="24"/>
    </row>
    <row r="103" spans="2:158" ht="22.5" hidden="1" customHeight="1" outlineLevel="1" thickBot="1" x14ac:dyDescent="0.3">
      <c r="B103" s="27" t="s">
        <v>25</v>
      </c>
      <c r="C103" s="28"/>
      <c r="D103" s="32"/>
      <c r="E103" s="76">
        <v>43338</v>
      </c>
      <c r="F103" s="76">
        <v>43355</v>
      </c>
      <c r="G103" s="52">
        <f t="shared" si="131"/>
        <v>18</v>
      </c>
      <c r="H103" s="66">
        <v>2</v>
      </c>
      <c r="I103" s="66">
        <f>H103*9*G103</f>
        <v>324</v>
      </c>
      <c r="J103" s="88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  <c r="EO103" s="24"/>
      <c r="EP103" s="24"/>
      <c r="EQ103" s="24"/>
      <c r="ER103" s="24"/>
      <c r="ES103" s="24"/>
      <c r="ET103" s="24"/>
      <c r="EU103" s="24"/>
      <c r="EV103" s="24"/>
      <c r="EW103" s="24"/>
      <c r="EX103" s="24"/>
      <c r="EY103" s="24"/>
      <c r="EZ103" s="24"/>
      <c r="FA103" s="24"/>
      <c r="FB103" s="24"/>
    </row>
    <row r="104" spans="2:158" ht="22.5" customHeight="1" collapsed="1" thickBot="1" x14ac:dyDescent="0.3">
      <c r="B104" s="26" t="s">
        <v>26</v>
      </c>
      <c r="C104" s="26"/>
      <c r="D104" s="31"/>
      <c r="E104" s="75">
        <f>MIN(E105:E107)</f>
        <v>43287</v>
      </c>
      <c r="F104" s="75">
        <f>MAX(F105:F107)</f>
        <v>43307</v>
      </c>
      <c r="G104" s="51">
        <f>IF(OR(ISBLANK(task_start),ISBLANK(task_end)),"",task_end-task_start+1)</f>
        <v>21</v>
      </c>
      <c r="H104" s="65"/>
      <c r="I104" s="65">
        <f>SUM(I105)</f>
        <v>756</v>
      </c>
      <c r="J104" s="65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  <c r="EV104" s="24"/>
      <c r="EW104" s="24"/>
      <c r="EX104" s="24"/>
      <c r="EY104" s="24"/>
      <c r="EZ104" s="24"/>
      <c r="FA104" s="24"/>
      <c r="FB104" s="24"/>
    </row>
    <row r="105" spans="2:158" ht="22.5" hidden="1" customHeight="1" outlineLevel="1" thickBot="1" x14ac:dyDescent="0.3">
      <c r="B105" s="27" t="s">
        <v>62</v>
      </c>
      <c r="C105" s="28"/>
      <c r="D105" s="32"/>
      <c r="E105" s="80">
        <v>43287</v>
      </c>
      <c r="F105" s="80">
        <v>43307</v>
      </c>
      <c r="G105" s="89">
        <f t="shared" ref="G104:G105" si="132">IF(OR(ISBLANK(task_start),ISBLANK(task_end)),"",task_end-task_start+1)</f>
        <v>21</v>
      </c>
      <c r="H105" s="77">
        <v>4</v>
      </c>
      <c r="I105" s="77">
        <f>H105*9*G105</f>
        <v>756</v>
      </c>
      <c r="J105" s="77" t="s">
        <v>41</v>
      </c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  <c r="EV105" s="24"/>
      <c r="EW105" s="24"/>
      <c r="EX105" s="24"/>
      <c r="EY105" s="24"/>
      <c r="EZ105" s="24"/>
      <c r="FA105" s="24"/>
      <c r="FB105" s="24"/>
    </row>
    <row r="106" spans="2:158" ht="22.5" hidden="1" customHeight="1" outlineLevel="1" thickBot="1" x14ac:dyDescent="0.3">
      <c r="B106" s="27" t="s">
        <v>27</v>
      </c>
      <c r="C106" s="28"/>
      <c r="D106" s="32"/>
      <c r="E106" s="81"/>
      <c r="F106" s="81"/>
      <c r="G106" s="90"/>
      <c r="H106" s="78"/>
      <c r="I106" s="78"/>
      <c r="J106" s="78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  <c r="EV106" s="24"/>
      <c r="EW106" s="24"/>
      <c r="EX106" s="24"/>
      <c r="EY106" s="24"/>
      <c r="EZ106" s="24"/>
      <c r="FA106" s="24"/>
      <c r="FB106" s="24"/>
    </row>
    <row r="107" spans="2:158" ht="22.5" hidden="1" customHeight="1" outlineLevel="1" thickBot="1" x14ac:dyDescent="0.3">
      <c r="B107" s="27" t="s">
        <v>28</v>
      </c>
      <c r="C107" s="28"/>
      <c r="D107" s="32"/>
      <c r="E107" s="82"/>
      <c r="F107" s="82"/>
      <c r="G107" s="91"/>
      <c r="H107" s="79"/>
      <c r="I107" s="79"/>
      <c r="J107" s="79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  <c r="EO107" s="24"/>
      <c r="EP107" s="24"/>
      <c r="EQ107" s="24"/>
      <c r="ER107" s="24"/>
      <c r="ES107" s="24"/>
      <c r="ET107" s="24"/>
      <c r="EU107" s="24"/>
      <c r="EV107" s="24"/>
      <c r="EW107" s="24"/>
      <c r="EX107" s="24"/>
      <c r="EY107" s="24"/>
      <c r="EZ107" s="24"/>
      <c r="FA107" s="24"/>
      <c r="FB107" s="24"/>
    </row>
    <row r="108" spans="2:158" ht="22.5" customHeight="1" collapsed="1" thickBot="1" x14ac:dyDescent="0.3">
      <c r="B108" s="29" t="s">
        <v>32</v>
      </c>
      <c r="C108" s="30"/>
      <c r="D108" s="38"/>
      <c r="E108" s="44">
        <f>MIN(E109:E132)</f>
        <v>43283</v>
      </c>
      <c r="F108" s="45">
        <f>MAX(F109:F132)</f>
        <v>43361</v>
      </c>
      <c r="G108" s="50">
        <f>IF(OR(ISBLANK(task_start),ISBLANK(task_end)),"",task_end-task_start+1)</f>
        <v>79</v>
      </c>
      <c r="H108" s="59"/>
      <c r="I108" s="59">
        <f>I109+I114+I118+I122+I126+I129</f>
        <v>10530</v>
      </c>
      <c r="J108" s="59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  <c r="EN108" s="24"/>
      <c r="EO108" s="24"/>
      <c r="EP108" s="24"/>
      <c r="EQ108" s="24"/>
      <c r="ER108" s="24"/>
      <c r="ES108" s="24"/>
      <c r="ET108" s="24"/>
      <c r="EU108" s="24"/>
      <c r="EV108" s="24"/>
      <c r="EW108" s="24"/>
      <c r="EX108" s="24"/>
      <c r="EY108" s="24"/>
      <c r="EZ108" s="24"/>
      <c r="FA108" s="24"/>
      <c r="FB108" s="24"/>
    </row>
    <row r="109" spans="2:158" ht="22.5" customHeight="1" thickBot="1" x14ac:dyDescent="0.3">
      <c r="B109" s="26" t="s">
        <v>9</v>
      </c>
      <c r="C109" s="26"/>
      <c r="D109" s="31">
        <v>0.2</v>
      </c>
      <c r="E109" s="75">
        <f>MIN(E110:E113)</f>
        <v>43283</v>
      </c>
      <c r="F109" s="75">
        <f>MAX(F110:F113)</f>
        <v>43361</v>
      </c>
      <c r="G109" s="51">
        <f t="shared" ref="G109" si="133">IF(OR(ISBLANK(task_start),ISBLANK(task_end)),"",task_end-task_start+1)</f>
        <v>79</v>
      </c>
      <c r="H109" s="65"/>
      <c r="I109" s="65">
        <f>SUM(I110:I113)</f>
        <v>1800</v>
      </c>
      <c r="J109" s="65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  <c r="EN109" s="24"/>
      <c r="EO109" s="24"/>
      <c r="EP109" s="24"/>
      <c r="EQ109" s="24"/>
      <c r="ER109" s="24"/>
      <c r="ES109" s="24"/>
      <c r="ET109" s="24"/>
      <c r="EU109" s="24"/>
      <c r="EV109" s="24"/>
      <c r="EW109" s="24"/>
      <c r="EX109" s="24"/>
      <c r="EY109" s="24"/>
      <c r="EZ109" s="24"/>
      <c r="FA109" s="24"/>
      <c r="FB109" s="24"/>
    </row>
    <row r="110" spans="2:158" ht="22.5" hidden="1" customHeight="1" outlineLevel="1" thickBot="1" x14ac:dyDescent="0.3">
      <c r="B110" s="27" t="s">
        <v>10</v>
      </c>
      <c r="C110" s="28"/>
      <c r="D110" s="32">
        <v>0.15</v>
      </c>
      <c r="E110" s="76">
        <v>43283</v>
      </c>
      <c r="F110" s="76">
        <v>43293</v>
      </c>
      <c r="G110" s="52">
        <f t="shared" ref="G110:G142" si="134">IF(OR(ISBLANK(task_start),ISBLANK(task_end)),"",task_end-task_start+1)</f>
        <v>11</v>
      </c>
      <c r="H110" s="66">
        <v>4</v>
      </c>
      <c r="I110" s="66">
        <f>H110*9*G110</f>
        <v>396</v>
      </c>
      <c r="J110" s="68" t="s">
        <v>39</v>
      </c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  <c r="EO110" s="24"/>
      <c r="EP110" s="24"/>
      <c r="EQ110" s="24"/>
      <c r="ER110" s="24"/>
      <c r="ES110" s="24"/>
      <c r="ET110" s="24"/>
      <c r="EU110" s="24"/>
      <c r="EV110" s="24"/>
      <c r="EW110" s="24"/>
      <c r="EX110" s="24"/>
      <c r="EY110" s="24"/>
      <c r="EZ110" s="24"/>
      <c r="FA110" s="24"/>
      <c r="FB110" s="24"/>
    </row>
    <row r="111" spans="2:158" ht="22.5" hidden="1" customHeight="1" outlineLevel="1" thickBot="1" x14ac:dyDescent="0.3">
      <c r="B111" s="27" t="s">
        <v>11</v>
      </c>
      <c r="C111" s="28"/>
      <c r="D111" s="32">
        <v>0.2</v>
      </c>
      <c r="E111" s="76">
        <v>43309</v>
      </c>
      <c r="F111" s="76">
        <v>43321</v>
      </c>
      <c r="G111" s="52">
        <f t="shared" si="134"/>
        <v>13</v>
      </c>
      <c r="H111" s="66">
        <v>4</v>
      </c>
      <c r="I111" s="66">
        <f>H111*9*G111</f>
        <v>468</v>
      </c>
      <c r="J111" s="68" t="s">
        <v>43</v>
      </c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  <c r="EN111" s="24"/>
      <c r="EO111" s="24"/>
      <c r="EP111" s="24"/>
      <c r="EQ111" s="24"/>
      <c r="ER111" s="24"/>
      <c r="ES111" s="24"/>
      <c r="ET111" s="24"/>
      <c r="EU111" s="24"/>
      <c r="EV111" s="24"/>
      <c r="EW111" s="24"/>
      <c r="EX111" s="24"/>
      <c r="EY111" s="24"/>
      <c r="EZ111" s="24"/>
      <c r="FA111" s="24"/>
      <c r="FB111" s="24"/>
    </row>
    <row r="112" spans="2:158" ht="22.5" hidden="1" customHeight="1" outlineLevel="1" thickBot="1" x14ac:dyDescent="0.3">
      <c r="B112" s="27" t="s">
        <v>13</v>
      </c>
      <c r="C112" s="28"/>
      <c r="D112" s="32">
        <v>0.35</v>
      </c>
      <c r="E112" s="76">
        <v>43319</v>
      </c>
      <c r="F112" s="76">
        <v>43331</v>
      </c>
      <c r="G112" s="52">
        <f t="shared" si="134"/>
        <v>13</v>
      </c>
      <c r="H112" s="66">
        <v>4</v>
      </c>
      <c r="I112" s="66">
        <f>H112*9*G112</f>
        <v>468</v>
      </c>
      <c r="J112" s="68" t="s">
        <v>42</v>
      </c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  <c r="EN112" s="24"/>
      <c r="EO112" s="24"/>
      <c r="EP112" s="24"/>
      <c r="EQ112" s="24"/>
      <c r="ER112" s="24"/>
      <c r="ES112" s="24"/>
      <c r="ET112" s="24"/>
      <c r="EU112" s="24"/>
      <c r="EV112" s="24"/>
      <c r="EW112" s="24"/>
      <c r="EX112" s="24"/>
      <c r="EY112" s="24"/>
      <c r="EZ112" s="24"/>
      <c r="FA112" s="24"/>
      <c r="FB112" s="24"/>
    </row>
    <row r="113" spans="2:158" ht="22.5" hidden="1" customHeight="1" outlineLevel="1" thickBot="1" x14ac:dyDescent="0.3">
      <c r="B113" s="27" t="s">
        <v>12</v>
      </c>
      <c r="C113" s="28"/>
      <c r="D113" s="32">
        <v>0.05</v>
      </c>
      <c r="E113" s="76">
        <v>43349</v>
      </c>
      <c r="F113" s="76">
        <v>43361</v>
      </c>
      <c r="G113" s="52">
        <f t="shared" si="134"/>
        <v>13</v>
      </c>
      <c r="H113" s="66">
        <v>4</v>
      </c>
      <c r="I113" s="66">
        <f>H113*9*G113</f>
        <v>468</v>
      </c>
      <c r="J113" s="68" t="s">
        <v>40</v>
      </c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4"/>
      <c r="EK113" s="24"/>
      <c r="EL113" s="24"/>
      <c r="EM113" s="24"/>
      <c r="EN113" s="24"/>
      <c r="EO113" s="24"/>
      <c r="EP113" s="24"/>
      <c r="EQ113" s="24"/>
      <c r="ER113" s="24"/>
      <c r="ES113" s="24"/>
      <c r="ET113" s="24"/>
      <c r="EU113" s="24"/>
      <c r="EV113" s="24"/>
      <c r="EW113" s="24"/>
      <c r="EX113" s="24"/>
      <c r="EY113" s="24"/>
      <c r="EZ113" s="24"/>
      <c r="FA113" s="24"/>
      <c r="FB113" s="24"/>
    </row>
    <row r="114" spans="2:158" ht="22.5" customHeight="1" collapsed="1" thickBot="1" x14ac:dyDescent="0.3">
      <c r="B114" s="26" t="s">
        <v>14</v>
      </c>
      <c r="C114" s="26"/>
      <c r="D114" s="31"/>
      <c r="E114" s="75">
        <f>MIN(E115:E117)</f>
        <v>43292</v>
      </c>
      <c r="F114" s="75">
        <f>MAX(F115:F117)</f>
        <v>43322</v>
      </c>
      <c r="G114" s="51">
        <f t="shared" si="134"/>
        <v>31</v>
      </c>
      <c r="H114" s="65"/>
      <c r="I114" s="65">
        <f>SUM(I115:I117)</f>
        <v>2610</v>
      </c>
      <c r="J114" s="65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  <c r="EN114" s="24"/>
      <c r="EO114" s="24"/>
      <c r="EP114" s="24"/>
      <c r="EQ114" s="24"/>
      <c r="ER114" s="24"/>
      <c r="ES114" s="24"/>
      <c r="ET114" s="24"/>
      <c r="EU114" s="24"/>
      <c r="EV114" s="24"/>
      <c r="EW114" s="24"/>
      <c r="EX114" s="24"/>
      <c r="EY114" s="24"/>
      <c r="EZ114" s="24"/>
      <c r="FA114" s="24"/>
      <c r="FB114" s="24"/>
    </row>
    <row r="115" spans="2:158" ht="22.5" hidden="1" customHeight="1" outlineLevel="1" thickBot="1" x14ac:dyDescent="0.3">
      <c r="B115" s="27" t="s">
        <v>15</v>
      </c>
      <c r="C115" s="28"/>
      <c r="D115" s="32"/>
      <c r="E115" s="76">
        <v>43292</v>
      </c>
      <c r="F115" s="76">
        <v>43299</v>
      </c>
      <c r="G115" s="52">
        <f t="shared" si="134"/>
        <v>8</v>
      </c>
      <c r="H115" s="58">
        <v>5</v>
      </c>
      <c r="I115" s="64">
        <f t="shared" ref="I115:I117" si="135">H115*9*G115</f>
        <v>360</v>
      </c>
      <c r="J115" s="66" t="s">
        <v>49</v>
      </c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  <c r="EO115" s="24"/>
      <c r="EP115" s="24"/>
      <c r="EQ115" s="24"/>
      <c r="ER115" s="24"/>
      <c r="ES115" s="24"/>
      <c r="ET115" s="24"/>
      <c r="EU115" s="24"/>
      <c r="EV115" s="24"/>
      <c r="EW115" s="24"/>
      <c r="EX115" s="24"/>
      <c r="EY115" s="24"/>
      <c r="EZ115" s="24"/>
      <c r="FA115" s="24"/>
      <c r="FB115" s="24"/>
    </row>
    <row r="116" spans="2:158" ht="22.5" hidden="1" customHeight="1" outlineLevel="1" thickBot="1" x14ac:dyDescent="0.3">
      <c r="B116" s="27" t="s">
        <v>16</v>
      </c>
      <c r="C116" s="28"/>
      <c r="D116" s="32"/>
      <c r="E116" s="76">
        <v>43302</v>
      </c>
      <c r="F116" s="76">
        <v>43312</v>
      </c>
      <c r="G116" s="52">
        <f t="shared" si="134"/>
        <v>11</v>
      </c>
      <c r="H116" s="58">
        <v>6</v>
      </c>
      <c r="I116" s="64">
        <f t="shared" si="135"/>
        <v>594</v>
      </c>
      <c r="J116" s="58" t="s">
        <v>50</v>
      </c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4"/>
      <c r="EK116" s="24"/>
      <c r="EL116" s="24"/>
      <c r="EM116" s="24"/>
      <c r="EN116" s="24"/>
      <c r="EO116" s="24"/>
      <c r="EP116" s="24"/>
      <c r="EQ116" s="24"/>
      <c r="ER116" s="24"/>
      <c r="ES116" s="24"/>
      <c r="ET116" s="24"/>
      <c r="EU116" s="24"/>
      <c r="EV116" s="24"/>
      <c r="EW116" s="24"/>
      <c r="EX116" s="24"/>
      <c r="EY116" s="24"/>
      <c r="EZ116" s="24"/>
      <c r="FA116" s="24"/>
      <c r="FB116" s="24"/>
    </row>
    <row r="117" spans="2:158" ht="22.5" hidden="1" customHeight="1" outlineLevel="1" thickBot="1" x14ac:dyDescent="0.3">
      <c r="B117" s="27" t="s">
        <v>17</v>
      </c>
      <c r="C117" s="28"/>
      <c r="D117" s="32"/>
      <c r="E117" s="76">
        <v>43300</v>
      </c>
      <c r="F117" s="76">
        <v>43322</v>
      </c>
      <c r="G117" s="52">
        <f t="shared" si="134"/>
        <v>23</v>
      </c>
      <c r="H117" s="58">
        <v>8</v>
      </c>
      <c r="I117" s="64">
        <f t="shared" si="135"/>
        <v>1656</v>
      </c>
      <c r="J117" s="58" t="s">
        <v>52</v>
      </c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  <c r="EE117" s="24"/>
      <c r="EF117" s="24"/>
      <c r="EG117" s="24"/>
      <c r="EH117" s="24"/>
      <c r="EI117" s="24"/>
      <c r="EJ117" s="24"/>
      <c r="EK117" s="24"/>
      <c r="EL117" s="24"/>
      <c r="EM117" s="24"/>
      <c r="EN117" s="24"/>
      <c r="EO117" s="24"/>
      <c r="EP117" s="24"/>
      <c r="EQ117" s="24"/>
      <c r="ER117" s="24"/>
      <c r="ES117" s="24"/>
      <c r="ET117" s="24"/>
      <c r="EU117" s="24"/>
      <c r="EV117" s="24"/>
      <c r="EW117" s="24"/>
      <c r="EX117" s="24"/>
      <c r="EY117" s="24"/>
      <c r="EZ117" s="24"/>
      <c r="FA117" s="24"/>
      <c r="FB117" s="24"/>
    </row>
    <row r="118" spans="2:158" ht="22.5" customHeight="1" collapsed="1" thickBot="1" x14ac:dyDescent="0.3">
      <c r="B118" s="26" t="s">
        <v>18</v>
      </c>
      <c r="C118" s="26"/>
      <c r="D118" s="31"/>
      <c r="E118" s="75">
        <f>MIN(E119:E121)</f>
        <v>43286</v>
      </c>
      <c r="F118" s="75">
        <f>MAX(F119:F121)</f>
        <v>43332</v>
      </c>
      <c r="G118" s="51">
        <f t="shared" ref="G118:G121" si="136">IF(OR(ISBLANK(task_start),ISBLANK(task_end)),"",task_end-task_start+1)</f>
        <v>47</v>
      </c>
      <c r="H118" s="65"/>
      <c r="I118" s="65">
        <f>SUM(I119:I121)</f>
        <v>2367</v>
      </c>
      <c r="J118" s="65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4"/>
      <c r="EK118" s="24"/>
      <c r="EL118" s="24"/>
      <c r="EM118" s="24"/>
      <c r="EN118" s="24"/>
      <c r="EO118" s="24"/>
      <c r="EP118" s="24"/>
      <c r="EQ118" s="24"/>
      <c r="ER118" s="24"/>
      <c r="ES118" s="24"/>
      <c r="ET118" s="24"/>
      <c r="EU118" s="24"/>
      <c r="EV118" s="24"/>
      <c r="EW118" s="24"/>
      <c r="EX118" s="24"/>
      <c r="EY118" s="24"/>
      <c r="EZ118" s="24"/>
      <c r="FA118" s="24"/>
      <c r="FB118" s="24"/>
    </row>
    <row r="119" spans="2:158" ht="22.5" hidden="1" customHeight="1" outlineLevel="1" thickBot="1" x14ac:dyDescent="0.3">
      <c r="B119" s="27" t="s">
        <v>19</v>
      </c>
      <c r="C119" s="28"/>
      <c r="D119" s="32"/>
      <c r="E119" s="76">
        <v>43286</v>
      </c>
      <c r="F119" s="76">
        <v>43313</v>
      </c>
      <c r="G119" s="52">
        <f t="shared" si="136"/>
        <v>28</v>
      </c>
      <c r="H119" s="66">
        <v>4</v>
      </c>
      <c r="I119" s="66">
        <f t="shared" ref="I119:I121" si="137">H119*9*G119</f>
        <v>1008</v>
      </c>
      <c r="J119" s="66" t="s">
        <v>41</v>
      </c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4"/>
      <c r="EK119" s="24"/>
      <c r="EL119" s="24"/>
      <c r="EM119" s="24"/>
      <c r="EN119" s="24"/>
      <c r="EO119" s="24"/>
      <c r="EP119" s="24"/>
      <c r="EQ119" s="24"/>
      <c r="ER119" s="24"/>
      <c r="ES119" s="24"/>
      <c r="ET119" s="24"/>
      <c r="EU119" s="24"/>
      <c r="EV119" s="24"/>
      <c r="EW119" s="24"/>
      <c r="EX119" s="24"/>
      <c r="EY119" s="24"/>
      <c r="EZ119" s="24"/>
      <c r="FA119" s="24"/>
      <c r="FB119" s="24"/>
    </row>
    <row r="120" spans="2:158" ht="22.5" hidden="1" customHeight="1" outlineLevel="1" thickBot="1" x14ac:dyDescent="0.3">
      <c r="B120" s="27" t="s">
        <v>21</v>
      </c>
      <c r="C120" s="28"/>
      <c r="D120" s="32"/>
      <c r="E120" s="76">
        <v>43316</v>
      </c>
      <c r="F120" s="76">
        <v>43332</v>
      </c>
      <c r="G120" s="52">
        <f t="shared" si="136"/>
        <v>17</v>
      </c>
      <c r="H120" s="66">
        <v>3</v>
      </c>
      <c r="I120" s="66">
        <f t="shared" si="137"/>
        <v>459</v>
      </c>
      <c r="J120" s="66" t="s">
        <v>43</v>
      </c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  <c r="EE120" s="24"/>
      <c r="EF120" s="24"/>
      <c r="EG120" s="24"/>
      <c r="EH120" s="24"/>
      <c r="EI120" s="24"/>
      <c r="EJ120" s="24"/>
      <c r="EK120" s="24"/>
      <c r="EL120" s="24"/>
      <c r="EM120" s="24"/>
      <c r="EN120" s="24"/>
      <c r="EO120" s="24"/>
      <c r="EP120" s="24"/>
      <c r="EQ120" s="24"/>
      <c r="ER120" s="24"/>
      <c r="ES120" s="24"/>
      <c r="ET120" s="24"/>
      <c r="EU120" s="24"/>
      <c r="EV120" s="24"/>
      <c r="EW120" s="24"/>
      <c r="EX120" s="24"/>
      <c r="EY120" s="24"/>
      <c r="EZ120" s="24"/>
      <c r="FA120" s="24"/>
      <c r="FB120" s="24"/>
    </row>
    <row r="121" spans="2:158" ht="22.5" hidden="1" customHeight="1" outlineLevel="1" thickBot="1" x14ac:dyDescent="0.3">
      <c r="B121" s="27" t="s">
        <v>20</v>
      </c>
      <c r="C121" s="28"/>
      <c r="D121" s="32"/>
      <c r="E121" s="76">
        <v>43298</v>
      </c>
      <c r="F121" s="76">
        <v>43322</v>
      </c>
      <c r="G121" s="52">
        <f t="shared" si="136"/>
        <v>25</v>
      </c>
      <c r="H121" s="66">
        <v>4</v>
      </c>
      <c r="I121" s="66">
        <f t="shared" si="137"/>
        <v>900</v>
      </c>
      <c r="J121" s="66" t="s">
        <v>44</v>
      </c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4"/>
      <c r="EU121" s="24"/>
      <c r="EV121" s="24"/>
      <c r="EW121" s="24"/>
      <c r="EX121" s="24"/>
      <c r="EY121" s="24"/>
      <c r="EZ121" s="24"/>
      <c r="FA121" s="24"/>
      <c r="FB121" s="24"/>
    </row>
    <row r="122" spans="2:158" ht="22.5" customHeight="1" collapsed="1" thickBot="1" x14ac:dyDescent="0.3">
      <c r="B122" s="26" t="s">
        <v>22</v>
      </c>
      <c r="C122" s="26"/>
      <c r="D122" s="31"/>
      <c r="E122" s="75">
        <f>MIN(E123:E125)</f>
        <v>43316</v>
      </c>
      <c r="F122" s="75">
        <f>MAX(F123:F125)</f>
        <v>43348</v>
      </c>
      <c r="G122" s="51">
        <f t="shared" ref="G122:G125" si="138">IF(OR(ISBLANK(task_start),ISBLANK(task_end)),"",task_end-task_start+1)</f>
        <v>33</v>
      </c>
      <c r="H122" s="65"/>
      <c r="I122" s="65">
        <f>SUM(I123:I125)</f>
        <v>2349</v>
      </c>
      <c r="J122" s="65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  <c r="EE122" s="24"/>
      <c r="EF122" s="24"/>
      <c r="EG122" s="24"/>
      <c r="EH122" s="24"/>
      <c r="EI122" s="24"/>
      <c r="EJ122" s="24"/>
      <c r="EK122" s="24"/>
      <c r="EL122" s="24"/>
      <c r="EM122" s="24"/>
      <c r="EN122" s="24"/>
      <c r="EO122" s="24"/>
      <c r="EP122" s="24"/>
      <c r="EQ122" s="24"/>
      <c r="ER122" s="24"/>
      <c r="ES122" s="24"/>
      <c r="ET122" s="24"/>
      <c r="EU122" s="24"/>
      <c r="EV122" s="24"/>
      <c r="EW122" s="24"/>
      <c r="EX122" s="24"/>
      <c r="EY122" s="24"/>
      <c r="EZ122" s="24"/>
      <c r="FA122" s="24"/>
      <c r="FB122" s="24"/>
    </row>
    <row r="123" spans="2:158" ht="22.5" hidden="1" customHeight="1" outlineLevel="1" thickBot="1" x14ac:dyDescent="0.3">
      <c r="B123" s="27" t="s">
        <v>59</v>
      </c>
      <c r="C123" s="28"/>
      <c r="D123" s="32"/>
      <c r="E123" s="76">
        <v>43316</v>
      </c>
      <c r="F123" s="76">
        <v>43336</v>
      </c>
      <c r="G123" s="52">
        <f t="shared" si="138"/>
        <v>21</v>
      </c>
      <c r="H123" s="66">
        <v>5</v>
      </c>
      <c r="I123" s="66">
        <f t="shared" ref="I123:I125" si="139">H123*9*G123</f>
        <v>945</v>
      </c>
      <c r="J123" s="66" t="s">
        <v>39</v>
      </c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  <c r="ED123" s="24"/>
      <c r="EE123" s="24"/>
      <c r="EF123" s="24"/>
      <c r="EG123" s="24"/>
      <c r="EH123" s="24"/>
      <c r="EI123" s="24"/>
      <c r="EJ123" s="24"/>
      <c r="EK123" s="24"/>
      <c r="EL123" s="24"/>
      <c r="EM123" s="24"/>
      <c r="EN123" s="24"/>
      <c r="EO123" s="24"/>
      <c r="EP123" s="24"/>
      <c r="EQ123" s="24"/>
      <c r="ER123" s="24"/>
      <c r="ES123" s="24"/>
      <c r="ET123" s="24"/>
      <c r="EU123" s="24"/>
      <c r="EV123" s="24"/>
      <c r="EW123" s="24"/>
      <c r="EX123" s="24"/>
      <c r="EY123" s="24"/>
      <c r="EZ123" s="24"/>
      <c r="FA123" s="24"/>
      <c r="FB123" s="24"/>
    </row>
    <row r="124" spans="2:158" ht="22.5" hidden="1" customHeight="1" outlineLevel="1" thickBot="1" x14ac:dyDescent="0.3">
      <c r="B124" s="27" t="s">
        <v>23</v>
      </c>
      <c r="C124" s="28"/>
      <c r="D124" s="32"/>
      <c r="E124" s="76">
        <v>43328</v>
      </c>
      <c r="F124" s="76">
        <v>43348</v>
      </c>
      <c r="G124" s="52">
        <f t="shared" si="138"/>
        <v>21</v>
      </c>
      <c r="H124" s="66">
        <v>4</v>
      </c>
      <c r="I124" s="66">
        <f t="shared" si="139"/>
        <v>756</v>
      </c>
      <c r="J124" s="66" t="s">
        <v>41</v>
      </c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4"/>
      <c r="EJ124" s="24"/>
      <c r="EK124" s="24"/>
      <c r="EL124" s="24"/>
      <c r="EM124" s="24"/>
      <c r="EN124" s="24"/>
      <c r="EO124" s="24"/>
      <c r="EP124" s="24"/>
      <c r="EQ124" s="24"/>
      <c r="ER124" s="24"/>
      <c r="ES124" s="24"/>
      <c r="ET124" s="24"/>
      <c r="EU124" s="24"/>
      <c r="EV124" s="24"/>
      <c r="EW124" s="24"/>
      <c r="EX124" s="24"/>
      <c r="EY124" s="24"/>
      <c r="EZ124" s="24"/>
      <c r="FA124" s="24"/>
      <c r="FB124" s="24"/>
    </row>
    <row r="125" spans="2:158" ht="22.5" hidden="1" customHeight="1" outlineLevel="1" thickBot="1" x14ac:dyDescent="0.3">
      <c r="B125" s="74" t="s">
        <v>60</v>
      </c>
      <c r="C125" s="28"/>
      <c r="D125" s="32"/>
      <c r="E125" s="76">
        <v>43320</v>
      </c>
      <c r="F125" s="76">
        <v>43337</v>
      </c>
      <c r="G125" s="52">
        <f t="shared" si="138"/>
        <v>18</v>
      </c>
      <c r="H125" s="66">
        <v>4</v>
      </c>
      <c r="I125" s="66">
        <f t="shared" si="139"/>
        <v>648</v>
      </c>
      <c r="J125" s="66" t="s">
        <v>43</v>
      </c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  <c r="DR125" s="24"/>
      <c r="DS125" s="24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4"/>
      <c r="EJ125" s="24"/>
      <c r="EK125" s="24"/>
      <c r="EL125" s="24"/>
      <c r="EM125" s="24"/>
      <c r="EN125" s="24"/>
      <c r="EO125" s="24"/>
      <c r="EP125" s="24"/>
      <c r="EQ125" s="24"/>
      <c r="ER125" s="24"/>
      <c r="ES125" s="24"/>
      <c r="ET125" s="24"/>
      <c r="EU125" s="24"/>
      <c r="EV125" s="24"/>
      <c r="EW125" s="24"/>
      <c r="EX125" s="24"/>
      <c r="EY125" s="24"/>
      <c r="EZ125" s="24"/>
      <c r="FA125" s="24"/>
      <c r="FB125" s="24"/>
    </row>
    <row r="126" spans="2:158" ht="22.5" customHeight="1" collapsed="1" thickBot="1" x14ac:dyDescent="0.3">
      <c r="B126" s="26" t="s">
        <v>24</v>
      </c>
      <c r="C126" s="26"/>
      <c r="D126" s="31"/>
      <c r="E126" s="75">
        <f>MIN(E127:E128)</f>
        <v>43314</v>
      </c>
      <c r="F126" s="75">
        <f>MAX(F127:F128)</f>
        <v>43331</v>
      </c>
      <c r="G126" s="51">
        <f t="shared" ref="G126:G128" si="140">IF(OR(ISBLANK(task_start),ISBLANK(task_end)),"",task_end-task_start+1)</f>
        <v>18</v>
      </c>
      <c r="H126" s="65"/>
      <c r="I126" s="65">
        <f>SUM(I127:I128)</f>
        <v>648</v>
      </c>
      <c r="J126" s="65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4"/>
      <c r="EJ126" s="24"/>
      <c r="EK126" s="24"/>
      <c r="EL126" s="24"/>
      <c r="EM126" s="24"/>
      <c r="EN126" s="24"/>
      <c r="EO126" s="24"/>
      <c r="EP126" s="24"/>
      <c r="EQ126" s="24"/>
      <c r="ER126" s="24"/>
      <c r="ES126" s="24"/>
      <c r="ET126" s="24"/>
      <c r="EU126" s="24"/>
      <c r="EV126" s="24"/>
      <c r="EW126" s="24"/>
      <c r="EX126" s="24"/>
      <c r="EY126" s="24"/>
      <c r="EZ126" s="24"/>
      <c r="FA126" s="24"/>
      <c r="FB126" s="24"/>
    </row>
    <row r="127" spans="2:158" ht="22.5" hidden="1" customHeight="1" outlineLevel="1" thickBot="1" x14ac:dyDescent="0.3">
      <c r="B127" s="27" t="s">
        <v>19</v>
      </c>
      <c r="C127" s="28"/>
      <c r="D127" s="32"/>
      <c r="E127" s="76">
        <v>43314</v>
      </c>
      <c r="F127" s="76">
        <v>43331</v>
      </c>
      <c r="G127" s="52">
        <f t="shared" si="140"/>
        <v>18</v>
      </c>
      <c r="H127" s="66">
        <v>2</v>
      </c>
      <c r="I127" s="66">
        <f>H127*9*G127</f>
        <v>324</v>
      </c>
      <c r="J127" s="86" t="s">
        <v>43</v>
      </c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4"/>
      <c r="EJ127" s="24"/>
      <c r="EK127" s="24"/>
      <c r="EL127" s="24"/>
      <c r="EM127" s="24"/>
      <c r="EN127" s="24"/>
      <c r="EO127" s="24"/>
      <c r="EP127" s="24"/>
      <c r="EQ127" s="24"/>
      <c r="ER127" s="24"/>
      <c r="ES127" s="24"/>
      <c r="ET127" s="24"/>
      <c r="EU127" s="24"/>
      <c r="EV127" s="24"/>
      <c r="EW127" s="24"/>
      <c r="EX127" s="24"/>
      <c r="EY127" s="24"/>
      <c r="EZ127" s="24"/>
      <c r="FA127" s="24"/>
      <c r="FB127" s="24"/>
    </row>
    <row r="128" spans="2:158" ht="22.5" hidden="1" customHeight="1" outlineLevel="1" thickBot="1" x14ac:dyDescent="0.3">
      <c r="B128" s="27" t="s">
        <v>25</v>
      </c>
      <c r="C128" s="28"/>
      <c r="D128" s="32"/>
      <c r="E128" s="76">
        <v>43314</v>
      </c>
      <c r="F128" s="76">
        <v>43331</v>
      </c>
      <c r="G128" s="52">
        <f t="shared" si="140"/>
        <v>18</v>
      </c>
      <c r="H128" s="66">
        <v>2</v>
      </c>
      <c r="I128" s="66">
        <f>H128*9*G128</f>
        <v>324</v>
      </c>
      <c r="J128" s="88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4"/>
      <c r="EJ128" s="24"/>
      <c r="EK128" s="24"/>
      <c r="EL128" s="24"/>
      <c r="EM128" s="24"/>
      <c r="EN128" s="24"/>
      <c r="EO128" s="24"/>
      <c r="EP128" s="24"/>
      <c r="EQ128" s="24"/>
      <c r="ER128" s="24"/>
      <c r="ES128" s="24"/>
      <c r="ET128" s="24"/>
      <c r="EU128" s="24"/>
      <c r="EV128" s="24"/>
      <c r="EW128" s="24"/>
      <c r="EX128" s="24"/>
      <c r="EY128" s="24"/>
      <c r="EZ128" s="24"/>
      <c r="FA128" s="24"/>
      <c r="FB128" s="24"/>
    </row>
    <row r="129" spans="2:158" ht="22.5" customHeight="1" collapsed="1" thickBot="1" x14ac:dyDescent="0.3">
      <c r="B129" s="26" t="s">
        <v>26</v>
      </c>
      <c r="C129" s="26"/>
      <c r="D129" s="31"/>
      <c r="E129" s="75">
        <f>MIN(E130:E132)</f>
        <v>43305</v>
      </c>
      <c r="F129" s="75">
        <f>MAX(F130:F132)</f>
        <v>43325</v>
      </c>
      <c r="G129" s="51">
        <f t="shared" ref="G129:G130" si="141">IF(OR(ISBLANK(task_start),ISBLANK(task_end)),"",task_end-task_start+1)</f>
        <v>21</v>
      </c>
      <c r="H129" s="65"/>
      <c r="I129" s="65">
        <f>SUM(I130)</f>
        <v>756</v>
      </c>
      <c r="J129" s="65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4"/>
      <c r="EJ129" s="24"/>
      <c r="EK129" s="24"/>
      <c r="EL129" s="24"/>
      <c r="EM129" s="24"/>
      <c r="EN129" s="24"/>
      <c r="EO129" s="24"/>
      <c r="EP129" s="24"/>
      <c r="EQ129" s="24"/>
      <c r="ER129" s="24"/>
      <c r="ES129" s="24"/>
      <c r="ET129" s="24"/>
      <c r="EU129" s="24"/>
      <c r="EV129" s="24"/>
      <c r="EW129" s="24"/>
      <c r="EX129" s="24"/>
      <c r="EY129" s="24"/>
      <c r="EZ129" s="24"/>
      <c r="FA129" s="24"/>
      <c r="FB129" s="24"/>
    </row>
    <row r="130" spans="2:158" ht="22.5" hidden="1" customHeight="1" outlineLevel="1" thickBot="1" x14ac:dyDescent="0.3">
      <c r="B130" s="27" t="s">
        <v>62</v>
      </c>
      <c r="C130" s="28"/>
      <c r="D130" s="32"/>
      <c r="E130" s="80">
        <v>43305</v>
      </c>
      <c r="F130" s="80">
        <v>43325</v>
      </c>
      <c r="G130" s="89">
        <f t="shared" si="141"/>
        <v>21</v>
      </c>
      <c r="H130" s="77">
        <v>4</v>
      </c>
      <c r="I130" s="77">
        <f>H130*9*G130</f>
        <v>756</v>
      </c>
      <c r="J130" s="77" t="s">
        <v>39</v>
      </c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24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4"/>
      <c r="EJ130" s="24"/>
      <c r="EK130" s="24"/>
      <c r="EL130" s="24"/>
      <c r="EM130" s="24"/>
      <c r="EN130" s="24"/>
      <c r="EO130" s="24"/>
      <c r="EP130" s="24"/>
      <c r="EQ130" s="24"/>
      <c r="ER130" s="24"/>
      <c r="ES130" s="24"/>
      <c r="ET130" s="24"/>
      <c r="EU130" s="24"/>
      <c r="EV130" s="24"/>
      <c r="EW130" s="24"/>
      <c r="EX130" s="24"/>
      <c r="EY130" s="24"/>
      <c r="EZ130" s="24"/>
      <c r="FA130" s="24"/>
      <c r="FB130" s="24"/>
    </row>
    <row r="131" spans="2:158" ht="22.5" hidden="1" customHeight="1" outlineLevel="1" thickBot="1" x14ac:dyDescent="0.3">
      <c r="B131" s="27" t="s">
        <v>27</v>
      </c>
      <c r="C131" s="28"/>
      <c r="D131" s="32"/>
      <c r="E131" s="81"/>
      <c r="F131" s="81"/>
      <c r="G131" s="90"/>
      <c r="H131" s="78"/>
      <c r="I131" s="78"/>
      <c r="J131" s="78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4"/>
      <c r="EJ131" s="24"/>
      <c r="EK131" s="24"/>
      <c r="EL131" s="24"/>
      <c r="EM131" s="24"/>
      <c r="EN131" s="24"/>
      <c r="EO131" s="24"/>
      <c r="EP131" s="24"/>
      <c r="EQ131" s="24"/>
      <c r="ER131" s="24"/>
      <c r="ES131" s="24"/>
      <c r="ET131" s="24"/>
      <c r="EU131" s="24"/>
      <c r="EV131" s="24"/>
      <c r="EW131" s="24"/>
      <c r="EX131" s="24"/>
      <c r="EY131" s="24"/>
      <c r="EZ131" s="24"/>
      <c r="FA131" s="24"/>
      <c r="FB131" s="24"/>
    </row>
    <row r="132" spans="2:158" ht="22.5" hidden="1" customHeight="1" outlineLevel="1" thickBot="1" x14ac:dyDescent="0.3">
      <c r="B132" s="27" t="s">
        <v>28</v>
      </c>
      <c r="C132" s="28"/>
      <c r="D132" s="32"/>
      <c r="E132" s="82"/>
      <c r="F132" s="82"/>
      <c r="G132" s="91"/>
      <c r="H132" s="79"/>
      <c r="I132" s="79"/>
      <c r="J132" s="79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  <c r="DL132" s="24"/>
      <c r="DM132" s="24"/>
      <c r="DN132" s="24"/>
      <c r="DO132" s="24"/>
      <c r="DP132" s="24"/>
      <c r="DQ132" s="24"/>
      <c r="DR132" s="24"/>
      <c r="DS132" s="24"/>
      <c r="DT132" s="24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4"/>
      <c r="EF132" s="24"/>
      <c r="EG132" s="24"/>
      <c r="EH132" s="24"/>
      <c r="EI132" s="24"/>
      <c r="EJ132" s="24"/>
      <c r="EK132" s="24"/>
      <c r="EL132" s="24"/>
      <c r="EM132" s="24"/>
      <c r="EN132" s="24"/>
      <c r="EO132" s="24"/>
      <c r="EP132" s="24"/>
      <c r="EQ132" s="24"/>
      <c r="ER132" s="24"/>
      <c r="ES132" s="24"/>
      <c r="ET132" s="24"/>
      <c r="EU132" s="24"/>
      <c r="EV132" s="24"/>
      <c r="EW132" s="24"/>
      <c r="EX132" s="24"/>
      <c r="EY132" s="24"/>
      <c r="EZ132" s="24"/>
      <c r="FA132" s="24"/>
      <c r="FB132" s="24"/>
    </row>
    <row r="133" spans="2:158" ht="22.5" customHeight="1" collapsed="1" thickBot="1" x14ac:dyDescent="0.3">
      <c r="B133" s="29" t="s">
        <v>33</v>
      </c>
      <c r="C133" s="30"/>
      <c r="D133" s="38"/>
      <c r="E133" s="44">
        <f>MIN(E134:E157)</f>
        <v>43284</v>
      </c>
      <c r="F133" s="45">
        <f>MAX(F134:F157)</f>
        <v>43368</v>
      </c>
      <c r="G133" s="50">
        <f>IF(OR(ISBLANK(task_start),ISBLANK(task_end)),"",task_end-task_start+1)</f>
        <v>85</v>
      </c>
      <c r="H133" s="67"/>
      <c r="I133" s="67">
        <f>I134+I139+I143+I147+I151+I154</f>
        <v>11079</v>
      </c>
      <c r="J133" s="67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  <c r="DB133" s="24"/>
      <c r="DC133" s="24"/>
      <c r="DD133" s="24"/>
      <c r="DE133" s="24"/>
      <c r="DF133" s="24"/>
      <c r="DG133" s="24"/>
      <c r="DH133" s="24"/>
      <c r="DI133" s="24"/>
      <c r="DJ133" s="24"/>
      <c r="DK133" s="24"/>
      <c r="DL133" s="24"/>
      <c r="DM133" s="24"/>
      <c r="DN133" s="24"/>
      <c r="DO133" s="24"/>
      <c r="DP133" s="24"/>
      <c r="DQ133" s="24"/>
      <c r="DR133" s="24"/>
      <c r="DS133" s="24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  <c r="EE133" s="24"/>
      <c r="EF133" s="24"/>
      <c r="EG133" s="24"/>
      <c r="EH133" s="24"/>
      <c r="EI133" s="24"/>
      <c r="EJ133" s="24"/>
      <c r="EK133" s="24"/>
      <c r="EL133" s="24"/>
      <c r="EM133" s="24"/>
      <c r="EN133" s="24"/>
      <c r="EO133" s="24"/>
      <c r="EP133" s="24"/>
      <c r="EQ133" s="24"/>
      <c r="ER133" s="24"/>
      <c r="ES133" s="24"/>
      <c r="ET133" s="24"/>
      <c r="EU133" s="24"/>
      <c r="EV133" s="24"/>
      <c r="EW133" s="24"/>
      <c r="EX133" s="24"/>
      <c r="EY133" s="24"/>
      <c r="EZ133" s="24"/>
      <c r="FA133" s="24"/>
      <c r="FB133" s="24"/>
    </row>
    <row r="134" spans="2:158" ht="22.5" customHeight="1" thickBot="1" x14ac:dyDescent="0.3">
      <c r="B134" s="26" t="s">
        <v>9</v>
      </c>
      <c r="C134" s="26"/>
      <c r="D134" s="31">
        <v>0.2</v>
      </c>
      <c r="E134" s="75">
        <f>MIN(E135:E138)</f>
        <v>43284</v>
      </c>
      <c r="F134" s="75">
        <f>MAX(F135:F138)</f>
        <v>43368</v>
      </c>
      <c r="G134" s="51">
        <f t="shared" ref="G134" si="142">IF(OR(ISBLANK(task_start),ISBLANK(task_end)),"",task_end-task_start+1)</f>
        <v>85</v>
      </c>
      <c r="H134" s="65"/>
      <c r="I134" s="65">
        <f>SUM(I135:I138)</f>
        <v>1836</v>
      </c>
      <c r="J134" s="65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  <c r="EL134" s="24"/>
      <c r="EM134" s="24"/>
      <c r="EN134" s="24"/>
      <c r="EO134" s="24"/>
      <c r="EP134" s="24"/>
      <c r="EQ134" s="24"/>
      <c r="ER134" s="24"/>
      <c r="ES134" s="24"/>
      <c r="ET134" s="24"/>
      <c r="EU134" s="24"/>
      <c r="EV134" s="24"/>
      <c r="EW134" s="24"/>
      <c r="EX134" s="24"/>
      <c r="EY134" s="24"/>
      <c r="EZ134" s="24"/>
      <c r="FA134" s="24"/>
      <c r="FB134" s="24"/>
    </row>
    <row r="135" spans="2:158" ht="22.5" hidden="1" customHeight="1" outlineLevel="1" thickBot="1" x14ac:dyDescent="0.3">
      <c r="B135" s="27" t="s">
        <v>10</v>
      </c>
      <c r="C135" s="28"/>
      <c r="D135" s="32">
        <v>0.15</v>
      </c>
      <c r="E135" s="76">
        <v>43284</v>
      </c>
      <c r="F135" s="76">
        <v>43294</v>
      </c>
      <c r="G135" s="52">
        <f t="shared" si="134"/>
        <v>11</v>
      </c>
      <c r="H135" s="66">
        <v>4</v>
      </c>
      <c r="I135" s="66">
        <f>H135*9*G135</f>
        <v>396</v>
      </c>
      <c r="J135" s="68" t="s">
        <v>41</v>
      </c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  <c r="DR135" s="24"/>
      <c r="DS135" s="24"/>
      <c r="DT135" s="24"/>
      <c r="DU135" s="24"/>
      <c r="DV135" s="24"/>
      <c r="DW135" s="24"/>
      <c r="DX135" s="24"/>
      <c r="DY135" s="24"/>
      <c r="DZ135" s="24"/>
      <c r="EA135" s="24"/>
      <c r="EB135" s="24"/>
      <c r="EC135" s="24"/>
      <c r="ED135" s="24"/>
      <c r="EE135" s="24"/>
      <c r="EF135" s="24"/>
      <c r="EG135" s="24"/>
      <c r="EH135" s="24"/>
      <c r="EI135" s="24"/>
      <c r="EJ135" s="24"/>
      <c r="EK135" s="24"/>
      <c r="EL135" s="24"/>
      <c r="EM135" s="24"/>
      <c r="EN135" s="24"/>
      <c r="EO135" s="24"/>
      <c r="EP135" s="24"/>
      <c r="EQ135" s="24"/>
      <c r="ER135" s="24"/>
      <c r="ES135" s="24"/>
      <c r="ET135" s="24"/>
      <c r="EU135" s="24"/>
      <c r="EV135" s="24"/>
      <c r="EW135" s="24"/>
      <c r="EX135" s="24"/>
      <c r="EY135" s="24"/>
      <c r="EZ135" s="24"/>
      <c r="FA135" s="24"/>
      <c r="FB135" s="24"/>
    </row>
    <row r="136" spans="2:158" ht="22.5" hidden="1" customHeight="1" outlineLevel="1" thickBot="1" x14ac:dyDescent="0.3">
      <c r="B136" s="27" t="s">
        <v>11</v>
      </c>
      <c r="C136" s="28"/>
      <c r="D136" s="32">
        <v>0.2</v>
      </c>
      <c r="E136" s="76">
        <v>43316</v>
      </c>
      <c r="F136" s="76">
        <v>43327</v>
      </c>
      <c r="G136" s="52">
        <f t="shared" si="134"/>
        <v>12</v>
      </c>
      <c r="H136" s="66">
        <v>4</v>
      </c>
      <c r="I136" s="66">
        <f>H136*9*G136</f>
        <v>432</v>
      </c>
      <c r="J136" s="68" t="s">
        <v>45</v>
      </c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  <c r="CU136" s="24"/>
      <c r="CV136" s="24"/>
      <c r="CW136" s="24"/>
      <c r="CX136" s="24"/>
      <c r="CY136" s="24"/>
      <c r="CZ136" s="24"/>
      <c r="DA136" s="24"/>
      <c r="DB136" s="24"/>
      <c r="DC136" s="24"/>
      <c r="DD136" s="24"/>
      <c r="DE136" s="24"/>
      <c r="DF136" s="24"/>
      <c r="DG136" s="24"/>
      <c r="DH136" s="24"/>
      <c r="DI136" s="24"/>
      <c r="DJ136" s="24"/>
      <c r="DK136" s="24"/>
      <c r="DL136" s="24"/>
      <c r="DM136" s="24"/>
      <c r="DN136" s="24"/>
      <c r="DO136" s="24"/>
      <c r="DP136" s="24"/>
      <c r="DQ136" s="24"/>
      <c r="DR136" s="24"/>
      <c r="DS136" s="24"/>
      <c r="DT136" s="24"/>
      <c r="DU136" s="24"/>
      <c r="DV136" s="24"/>
      <c r="DW136" s="24"/>
      <c r="DX136" s="24"/>
      <c r="DY136" s="24"/>
      <c r="DZ136" s="24"/>
      <c r="EA136" s="24"/>
      <c r="EB136" s="24"/>
      <c r="EC136" s="24"/>
      <c r="ED136" s="24"/>
      <c r="EE136" s="24"/>
      <c r="EF136" s="24"/>
      <c r="EG136" s="24"/>
      <c r="EH136" s="24"/>
      <c r="EI136" s="24"/>
      <c r="EJ136" s="24"/>
      <c r="EK136" s="24"/>
      <c r="EL136" s="24"/>
      <c r="EM136" s="24"/>
      <c r="EN136" s="24"/>
      <c r="EO136" s="24"/>
      <c r="EP136" s="24"/>
      <c r="EQ136" s="24"/>
      <c r="ER136" s="24"/>
      <c r="ES136" s="24"/>
      <c r="ET136" s="24"/>
      <c r="EU136" s="24"/>
      <c r="EV136" s="24"/>
      <c r="EW136" s="24"/>
      <c r="EX136" s="24"/>
      <c r="EY136" s="24"/>
      <c r="EZ136" s="24"/>
      <c r="FA136" s="24"/>
      <c r="FB136" s="24"/>
    </row>
    <row r="137" spans="2:158" ht="22.5" hidden="1" customHeight="1" outlineLevel="1" thickBot="1" x14ac:dyDescent="0.3">
      <c r="B137" s="27" t="s">
        <v>13</v>
      </c>
      <c r="C137" s="28"/>
      <c r="D137" s="32">
        <v>0.05</v>
      </c>
      <c r="E137" s="76">
        <v>43326</v>
      </c>
      <c r="F137" s="76">
        <v>43338</v>
      </c>
      <c r="G137" s="52">
        <f t="shared" si="134"/>
        <v>13</v>
      </c>
      <c r="H137" s="66">
        <v>4</v>
      </c>
      <c r="I137" s="66">
        <f>H137*9*G137</f>
        <v>468</v>
      </c>
      <c r="J137" s="68" t="s">
        <v>44</v>
      </c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/>
      <c r="ED137" s="24"/>
      <c r="EE137" s="24"/>
      <c r="EF137" s="24"/>
      <c r="EG137" s="24"/>
      <c r="EH137" s="24"/>
      <c r="EI137" s="24"/>
      <c r="EJ137" s="24"/>
      <c r="EK137" s="24"/>
      <c r="EL137" s="24"/>
      <c r="EM137" s="24"/>
      <c r="EN137" s="24"/>
      <c r="EO137" s="24"/>
      <c r="EP137" s="24"/>
      <c r="EQ137" s="24"/>
      <c r="ER137" s="24"/>
      <c r="ES137" s="24"/>
      <c r="ET137" s="24"/>
      <c r="EU137" s="24"/>
      <c r="EV137" s="24"/>
      <c r="EW137" s="24"/>
      <c r="EX137" s="24"/>
      <c r="EY137" s="24"/>
      <c r="EZ137" s="24"/>
      <c r="FA137" s="24"/>
      <c r="FB137" s="24"/>
    </row>
    <row r="138" spans="2:158" ht="22.5" hidden="1" customHeight="1" outlineLevel="1" thickBot="1" x14ac:dyDescent="0.3">
      <c r="B138" s="27" t="s">
        <v>12</v>
      </c>
      <c r="C138" s="28"/>
      <c r="D138" s="32">
        <v>1.05</v>
      </c>
      <c r="E138" s="76">
        <v>43354</v>
      </c>
      <c r="F138" s="76">
        <v>43368</v>
      </c>
      <c r="G138" s="52">
        <f t="shared" si="134"/>
        <v>15</v>
      </c>
      <c r="H138" s="66">
        <v>4</v>
      </c>
      <c r="I138" s="66">
        <f>H138*9*G138</f>
        <v>540</v>
      </c>
      <c r="J138" s="68" t="s">
        <v>47</v>
      </c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  <c r="EE138" s="24"/>
      <c r="EF138" s="24"/>
      <c r="EG138" s="24"/>
      <c r="EH138" s="24"/>
      <c r="EI138" s="24"/>
      <c r="EJ138" s="24"/>
      <c r="EK138" s="24"/>
      <c r="EL138" s="24"/>
      <c r="EM138" s="24"/>
      <c r="EN138" s="24"/>
      <c r="EO138" s="24"/>
      <c r="EP138" s="24"/>
      <c r="EQ138" s="24"/>
      <c r="ER138" s="24"/>
      <c r="ES138" s="24"/>
      <c r="ET138" s="24"/>
      <c r="EU138" s="24"/>
      <c r="EV138" s="24"/>
      <c r="EW138" s="24"/>
      <c r="EX138" s="24"/>
      <c r="EY138" s="24"/>
      <c r="EZ138" s="24"/>
      <c r="FA138" s="24"/>
      <c r="FB138" s="24"/>
    </row>
    <row r="139" spans="2:158" ht="22.5" customHeight="1" collapsed="1" thickBot="1" x14ac:dyDescent="0.3">
      <c r="B139" s="26" t="s">
        <v>14</v>
      </c>
      <c r="C139" s="26"/>
      <c r="D139" s="31"/>
      <c r="E139" s="75">
        <f>MIN(E140:E142)</f>
        <v>43300</v>
      </c>
      <c r="F139" s="75">
        <f>MAX(F140:F142)</f>
        <v>43327</v>
      </c>
      <c r="G139" s="51">
        <f t="shared" si="134"/>
        <v>28</v>
      </c>
      <c r="H139" s="65"/>
      <c r="I139" s="65">
        <f>SUM(I140:I142)</f>
        <v>2727</v>
      </c>
      <c r="J139" s="65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  <c r="EE139" s="24"/>
      <c r="EF139" s="24"/>
      <c r="EG139" s="24"/>
      <c r="EH139" s="24"/>
      <c r="EI139" s="24"/>
      <c r="EJ139" s="24"/>
      <c r="EK139" s="24"/>
      <c r="EL139" s="24"/>
      <c r="EM139" s="24"/>
      <c r="EN139" s="24"/>
      <c r="EO139" s="24"/>
      <c r="EP139" s="24"/>
      <c r="EQ139" s="24"/>
      <c r="ER139" s="24"/>
      <c r="ES139" s="24"/>
      <c r="ET139" s="24"/>
      <c r="EU139" s="24"/>
      <c r="EV139" s="24"/>
      <c r="EW139" s="24"/>
      <c r="EX139" s="24"/>
      <c r="EY139" s="24"/>
      <c r="EZ139" s="24"/>
      <c r="FA139" s="24"/>
      <c r="FB139" s="24"/>
    </row>
    <row r="140" spans="2:158" ht="22.5" hidden="1" customHeight="1" outlineLevel="1" thickBot="1" x14ac:dyDescent="0.3">
      <c r="B140" s="27" t="s">
        <v>15</v>
      </c>
      <c r="C140" s="28"/>
      <c r="D140" s="32"/>
      <c r="E140" s="76">
        <v>43300</v>
      </c>
      <c r="F140" s="76">
        <v>43308</v>
      </c>
      <c r="G140" s="52">
        <f t="shared" si="134"/>
        <v>9</v>
      </c>
      <c r="H140" s="58">
        <v>5</v>
      </c>
      <c r="I140" s="64">
        <f t="shared" ref="I140:I142" si="143">H140*9*G140</f>
        <v>405</v>
      </c>
      <c r="J140" s="66" t="s">
        <v>49</v>
      </c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4"/>
      <c r="EF140" s="24"/>
      <c r="EG140" s="24"/>
      <c r="EH140" s="24"/>
      <c r="EI140" s="24"/>
      <c r="EJ140" s="24"/>
      <c r="EK140" s="24"/>
      <c r="EL140" s="24"/>
      <c r="EM140" s="24"/>
      <c r="EN140" s="24"/>
      <c r="EO140" s="24"/>
      <c r="EP140" s="24"/>
      <c r="EQ140" s="24"/>
      <c r="ER140" s="24"/>
      <c r="ES140" s="24"/>
      <c r="ET140" s="24"/>
      <c r="EU140" s="24"/>
      <c r="EV140" s="24"/>
      <c r="EW140" s="24"/>
      <c r="EX140" s="24"/>
      <c r="EY140" s="24"/>
      <c r="EZ140" s="24"/>
      <c r="FA140" s="24"/>
      <c r="FB140" s="24"/>
    </row>
    <row r="141" spans="2:158" ht="22.5" hidden="1" customHeight="1" outlineLevel="1" thickBot="1" x14ac:dyDescent="0.3">
      <c r="B141" s="27" t="s">
        <v>16</v>
      </c>
      <c r="C141" s="28"/>
      <c r="D141" s="32"/>
      <c r="E141" s="76">
        <v>43313</v>
      </c>
      <c r="F141" s="76">
        <v>43327</v>
      </c>
      <c r="G141" s="52">
        <f t="shared" si="134"/>
        <v>15</v>
      </c>
      <c r="H141" s="58">
        <v>6</v>
      </c>
      <c r="I141" s="64">
        <f t="shared" si="143"/>
        <v>810</v>
      </c>
      <c r="J141" s="58" t="s">
        <v>50</v>
      </c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4"/>
      <c r="DV141" s="24"/>
      <c r="DW141" s="24"/>
      <c r="DX141" s="24"/>
      <c r="DY141" s="24"/>
      <c r="DZ141" s="24"/>
      <c r="EA141" s="24"/>
      <c r="EB141" s="24"/>
      <c r="EC141" s="24"/>
      <c r="ED141" s="24"/>
      <c r="EE141" s="24"/>
      <c r="EF141" s="24"/>
      <c r="EG141" s="24"/>
      <c r="EH141" s="24"/>
      <c r="EI141" s="24"/>
      <c r="EJ141" s="24"/>
      <c r="EK141" s="24"/>
      <c r="EL141" s="24"/>
      <c r="EM141" s="24"/>
      <c r="EN141" s="24"/>
      <c r="EO141" s="24"/>
      <c r="EP141" s="24"/>
      <c r="EQ141" s="24"/>
      <c r="ER141" s="24"/>
      <c r="ES141" s="24"/>
      <c r="ET141" s="24"/>
      <c r="EU141" s="24"/>
      <c r="EV141" s="24"/>
      <c r="EW141" s="24"/>
      <c r="EX141" s="24"/>
      <c r="EY141" s="24"/>
      <c r="EZ141" s="24"/>
      <c r="FA141" s="24"/>
      <c r="FB141" s="24"/>
    </row>
    <row r="142" spans="2:158" ht="22.5" hidden="1" customHeight="1" outlineLevel="1" thickBot="1" x14ac:dyDescent="0.3">
      <c r="B142" s="27" t="s">
        <v>17</v>
      </c>
      <c r="C142" s="28"/>
      <c r="D142" s="32"/>
      <c r="E142" s="76">
        <v>43307</v>
      </c>
      <c r="F142" s="76">
        <v>43327</v>
      </c>
      <c r="G142" s="52">
        <f t="shared" si="134"/>
        <v>21</v>
      </c>
      <c r="H142" s="58">
        <v>8</v>
      </c>
      <c r="I142" s="64">
        <f t="shared" si="143"/>
        <v>1512</v>
      </c>
      <c r="J142" s="58" t="s">
        <v>53</v>
      </c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4"/>
      <c r="DV142" s="24"/>
      <c r="DW142" s="24"/>
      <c r="DX142" s="24"/>
      <c r="DY142" s="24"/>
      <c r="DZ142" s="24"/>
      <c r="EA142" s="24"/>
      <c r="EB142" s="24"/>
      <c r="EC142" s="24"/>
      <c r="ED142" s="24"/>
      <c r="EE142" s="24"/>
      <c r="EF142" s="24"/>
      <c r="EG142" s="24"/>
      <c r="EH142" s="24"/>
      <c r="EI142" s="24"/>
      <c r="EJ142" s="24"/>
      <c r="EK142" s="24"/>
      <c r="EL142" s="24"/>
      <c r="EM142" s="24"/>
      <c r="EN142" s="24"/>
      <c r="EO142" s="24"/>
      <c r="EP142" s="24"/>
      <c r="EQ142" s="24"/>
      <c r="ER142" s="24"/>
      <c r="ES142" s="24"/>
      <c r="ET142" s="24"/>
      <c r="EU142" s="24"/>
      <c r="EV142" s="24"/>
      <c r="EW142" s="24"/>
      <c r="EX142" s="24"/>
      <c r="EY142" s="24"/>
      <c r="EZ142" s="24"/>
      <c r="FA142" s="24"/>
      <c r="FB142" s="24"/>
    </row>
    <row r="143" spans="2:158" ht="22.5" customHeight="1" collapsed="1" thickBot="1" x14ac:dyDescent="0.3">
      <c r="B143" s="26" t="s">
        <v>18</v>
      </c>
      <c r="C143" s="26"/>
      <c r="D143" s="31"/>
      <c r="E143" s="75">
        <f>MIN(E144:E146)</f>
        <v>43302</v>
      </c>
      <c r="F143" s="75">
        <f>MAX(F144:F146)</f>
        <v>43358</v>
      </c>
      <c r="G143" s="51">
        <f t="shared" ref="G143:G146" si="144">IF(OR(ISBLANK(task_start),ISBLANK(task_end)),"",task_end-task_start+1)</f>
        <v>57</v>
      </c>
      <c r="H143" s="65"/>
      <c r="I143" s="65">
        <f>SUM(I144:I146)</f>
        <v>2754</v>
      </c>
      <c r="J143" s="65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4"/>
      <c r="DV143" s="24"/>
      <c r="DW143" s="24"/>
      <c r="DX143" s="24"/>
      <c r="DY143" s="24"/>
      <c r="DZ143" s="24"/>
      <c r="EA143" s="24"/>
      <c r="EB143" s="24"/>
      <c r="EC143" s="24"/>
      <c r="ED143" s="24"/>
      <c r="EE143" s="24"/>
      <c r="EF143" s="24"/>
      <c r="EG143" s="24"/>
      <c r="EH143" s="24"/>
      <c r="EI143" s="24"/>
      <c r="EJ143" s="24"/>
      <c r="EK143" s="24"/>
      <c r="EL143" s="24"/>
      <c r="EM143" s="24"/>
      <c r="EN143" s="24"/>
      <c r="EO143" s="24"/>
      <c r="EP143" s="24"/>
      <c r="EQ143" s="24"/>
      <c r="ER143" s="24"/>
      <c r="ES143" s="24"/>
      <c r="ET143" s="24"/>
      <c r="EU143" s="24"/>
      <c r="EV143" s="24"/>
      <c r="EW143" s="24"/>
      <c r="EX143" s="24"/>
      <c r="EY143" s="24"/>
      <c r="EZ143" s="24"/>
      <c r="FA143" s="24"/>
      <c r="FB143" s="24"/>
    </row>
    <row r="144" spans="2:158" ht="22.5" hidden="1" customHeight="1" outlineLevel="1" thickBot="1" x14ac:dyDescent="0.3">
      <c r="B144" s="27" t="s">
        <v>19</v>
      </c>
      <c r="C144" s="28"/>
      <c r="D144" s="32"/>
      <c r="E144" s="76">
        <v>43307</v>
      </c>
      <c r="F144" s="76">
        <v>43338</v>
      </c>
      <c r="G144" s="52">
        <f t="shared" si="144"/>
        <v>32</v>
      </c>
      <c r="H144" s="66">
        <v>4</v>
      </c>
      <c r="I144" s="66">
        <f t="shared" ref="I144:I146" si="145">H144*9*G144</f>
        <v>1152</v>
      </c>
      <c r="J144" s="66" t="s">
        <v>39</v>
      </c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  <c r="CU144" s="24"/>
      <c r="CV144" s="24"/>
      <c r="CW144" s="24"/>
      <c r="CX144" s="24"/>
      <c r="CY144" s="24"/>
      <c r="CZ144" s="24"/>
      <c r="DA144" s="24"/>
      <c r="DB144" s="24"/>
      <c r="DC144" s="24"/>
      <c r="DD144" s="24"/>
      <c r="DE144" s="24"/>
      <c r="DF144" s="24"/>
      <c r="DG144" s="24"/>
      <c r="DH144" s="24"/>
      <c r="DI144" s="24"/>
      <c r="DJ144" s="24"/>
      <c r="DK144" s="24"/>
      <c r="DL144" s="24"/>
      <c r="DM144" s="24"/>
      <c r="DN144" s="24"/>
      <c r="DO144" s="24"/>
      <c r="DP144" s="24"/>
      <c r="DQ144" s="24"/>
      <c r="DR144" s="24"/>
      <c r="DS144" s="24"/>
      <c r="DT144" s="24"/>
      <c r="DU144" s="24"/>
      <c r="DV144" s="24"/>
      <c r="DW144" s="24"/>
      <c r="DX144" s="24"/>
      <c r="DY144" s="24"/>
      <c r="DZ144" s="24"/>
      <c r="EA144" s="24"/>
      <c r="EB144" s="24"/>
      <c r="EC144" s="24"/>
      <c r="ED144" s="24"/>
      <c r="EE144" s="24"/>
      <c r="EF144" s="24"/>
      <c r="EG144" s="24"/>
      <c r="EH144" s="24"/>
      <c r="EI144" s="24"/>
      <c r="EJ144" s="24"/>
      <c r="EK144" s="24"/>
      <c r="EL144" s="24"/>
      <c r="EM144" s="24"/>
      <c r="EN144" s="24"/>
      <c r="EO144" s="24"/>
      <c r="EP144" s="24"/>
      <c r="EQ144" s="24"/>
      <c r="ER144" s="24"/>
      <c r="ES144" s="24"/>
      <c r="ET144" s="24"/>
      <c r="EU144" s="24"/>
      <c r="EV144" s="24"/>
      <c r="EW144" s="24"/>
      <c r="EX144" s="24"/>
      <c r="EY144" s="24"/>
      <c r="EZ144" s="24"/>
      <c r="FA144" s="24"/>
      <c r="FB144" s="24"/>
    </row>
    <row r="145" spans="2:158" ht="22.5" hidden="1" customHeight="1" outlineLevel="1" thickBot="1" x14ac:dyDescent="0.3">
      <c r="B145" s="27" t="s">
        <v>21</v>
      </c>
      <c r="C145" s="28"/>
      <c r="D145" s="32"/>
      <c r="E145" s="76">
        <v>43333</v>
      </c>
      <c r="F145" s="76">
        <v>43358</v>
      </c>
      <c r="G145" s="52">
        <f t="shared" si="144"/>
        <v>26</v>
      </c>
      <c r="H145" s="66">
        <v>3</v>
      </c>
      <c r="I145" s="66">
        <f t="shared" si="145"/>
        <v>702</v>
      </c>
      <c r="J145" s="66" t="s">
        <v>43</v>
      </c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J145" s="24"/>
      <c r="CK145" s="24"/>
      <c r="CL145" s="24"/>
      <c r="CM145" s="24"/>
      <c r="CN145" s="24"/>
      <c r="CO145" s="24"/>
      <c r="CP145" s="24"/>
      <c r="CQ145" s="24"/>
      <c r="CR145" s="24"/>
      <c r="CS145" s="24"/>
      <c r="CT145" s="24"/>
      <c r="CU145" s="24"/>
      <c r="CV145" s="24"/>
      <c r="CW145" s="24"/>
      <c r="CX145" s="24"/>
      <c r="CY145" s="24"/>
      <c r="CZ145" s="24"/>
      <c r="DA145" s="24"/>
      <c r="DB145" s="24"/>
      <c r="DC145" s="24"/>
      <c r="DD145" s="24"/>
      <c r="DE145" s="24"/>
      <c r="DF145" s="24"/>
      <c r="DG145" s="24"/>
      <c r="DH145" s="24"/>
      <c r="DI145" s="24"/>
      <c r="DJ145" s="24"/>
      <c r="DK145" s="24"/>
      <c r="DL145" s="24"/>
      <c r="DM145" s="24"/>
      <c r="DN145" s="24"/>
      <c r="DO145" s="24"/>
      <c r="DP145" s="24"/>
      <c r="DQ145" s="24"/>
      <c r="DR145" s="24"/>
      <c r="DS145" s="24"/>
      <c r="DT145" s="24"/>
      <c r="DU145" s="24"/>
      <c r="DV145" s="24"/>
      <c r="DW145" s="24"/>
      <c r="DX145" s="24"/>
      <c r="DY145" s="24"/>
      <c r="DZ145" s="24"/>
      <c r="EA145" s="24"/>
      <c r="EB145" s="24"/>
      <c r="EC145" s="24"/>
      <c r="ED145" s="24"/>
      <c r="EE145" s="24"/>
      <c r="EF145" s="24"/>
      <c r="EG145" s="24"/>
      <c r="EH145" s="24"/>
      <c r="EI145" s="24"/>
      <c r="EJ145" s="24"/>
      <c r="EK145" s="24"/>
      <c r="EL145" s="24"/>
      <c r="EM145" s="24"/>
      <c r="EN145" s="24"/>
      <c r="EO145" s="24"/>
      <c r="EP145" s="24"/>
      <c r="EQ145" s="24"/>
      <c r="ER145" s="24"/>
      <c r="ES145" s="24"/>
      <c r="ET145" s="24"/>
      <c r="EU145" s="24"/>
      <c r="EV145" s="24"/>
      <c r="EW145" s="24"/>
      <c r="EX145" s="24"/>
      <c r="EY145" s="24"/>
      <c r="EZ145" s="24"/>
      <c r="FA145" s="24"/>
      <c r="FB145" s="24"/>
    </row>
    <row r="146" spans="2:158" ht="22.5" hidden="1" customHeight="1" outlineLevel="1" thickBot="1" x14ac:dyDescent="0.3">
      <c r="B146" s="27" t="s">
        <v>20</v>
      </c>
      <c r="C146" s="28"/>
      <c r="D146" s="32"/>
      <c r="E146" s="76">
        <v>43302</v>
      </c>
      <c r="F146" s="76">
        <v>43326</v>
      </c>
      <c r="G146" s="52">
        <f t="shared" si="144"/>
        <v>25</v>
      </c>
      <c r="H146" s="66">
        <v>4</v>
      </c>
      <c r="I146" s="66">
        <f t="shared" si="145"/>
        <v>900</v>
      </c>
      <c r="J146" s="66" t="s">
        <v>42</v>
      </c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  <c r="CT146" s="24"/>
      <c r="CU146" s="24"/>
      <c r="CV146" s="24"/>
      <c r="CW146" s="24"/>
      <c r="CX146" s="24"/>
      <c r="CY146" s="24"/>
      <c r="CZ146" s="24"/>
      <c r="DA146" s="24"/>
      <c r="DB146" s="24"/>
      <c r="DC146" s="24"/>
      <c r="DD146" s="24"/>
      <c r="DE146" s="24"/>
      <c r="DF146" s="24"/>
      <c r="DG146" s="24"/>
      <c r="DH146" s="24"/>
      <c r="DI146" s="24"/>
      <c r="DJ146" s="24"/>
      <c r="DK146" s="24"/>
      <c r="DL146" s="24"/>
      <c r="DM146" s="24"/>
      <c r="DN146" s="24"/>
      <c r="DO146" s="24"/>
      <c r="DP146" s="24"/>
      <c r="DQ146" s="24"/>
      <c r="DR146" s="24"/>
      <c r="DS146" s="24"/>
      <c r="DT146" s="24"/>
      <c r="DU146" s="24"/>
      <c r="DV146" s="24"/>
      <c r="DW146" s="24"/>
      <c r="DX146" s="24"/>
      <c r="DY146" s="24"/>
      <c r="DZ146" s="24"/>
      <c r="EA146" s="24"/>
      <c r="EB146" s="24"/>
      <c r="EC146" s="24"/>
      <c r="ED146" s="24"/>
      <c r="EE146" s="24"/>
      <c r="EF146" s="24"/>
      <c r="EG146" s="24"/>
      <c r="EH146" s="24"/>
      <c r="EI146" s="24"/>
      <c r="EJ146" s="24"/>
      <c r="EK146" s="24"/>
      <c r="EL146" s="24"/>
      <c r="EM146" s="24"/>
      <c r="EN146" s="24"/>
      <c r="EO146" s="24"/>
      <c r="EP146" s="24"/>
      <c r="EQ146" s="24"/>
      <c r="ER146" s="24"/>
      <c r="ES146" s="24"/>
      <c r="ET146" s="24"/>
      <c r="EU146" s="24"/>
      <c r="EV146" s="24"/>
      <c r="EW146" s="24"/>
      <c r="EX146" s="24"/>
      <c r="EY146" s="24"/>
      <c r="EZ146" s="24"/>
      <c r="FA146" s="24"/>
      <c r="FB146" s="24"/>
    </row>
    <row r="147" spans="2:158" ht="22.5" customHeight="1" collapsed="1" thickBot="1" x14ac:dyDescent="0.3">
      <c r="B147" s="26" t="s">
        <v>22</v>
      </c>
      <c r="C147" s="26"/>
      <c r="D147" s="31"/>
      <c r="E147" s="75">
        <f>MIN(E148:E150)</f>
        <v>43337</v>
      </c>
      <c r="F147" s="75">
        <f>MAX(F148:F150)</f>
        <v>43368</v>
      </c>
      <c r="G147" s="51">
        <f t="shared" ref="G147:G150" si="146">IF(OR(ISBLANK(task_start),ISBLANK(task_end)),"",task_end-task_start+1)</f>
        <v>32</v>
      </c>
      <c r="H147" s="65"/>
      <c r="I147" s="65">
        <f>SUM(I148:I150)</f>
        <v>2358</v>
      </c>
      <c r="J147" s="65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  <c r="CQ147" s="24"/>
      <c r="CR147" s="24"/>
      <c r="CS147" s="24"/>
      <c r="CT147" s="24"/>
      <c r="CU147" s="24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24"/>
      <c r="DR147" s="24"/>
      <c r="DS147" s="24"/>
      <c r="DT147" s="24"/>
      <c r="DU147" s="24"/>
      <c r="DV147" s="24"/>
      <c r="DW147" s="24"/>
      <c r="DX147" s="24"/>
      <c r="DY147" s="24"/>
      <c r="DZ147" s="24"/>
      <c r="EA147" s="24"/>
      <c r="EB147" s="24"/>
      <c r="EC147" s="24"/>
      <c r="ED147" s="24"/>
      <c r="EE147" s="24"/>
      <c r="EF147" s="24"/>
      <c r="EG147" s="24"/>
      <c r="EH147" s="24"/>
      <c r="EI147" s="24"/>
      <c r="EJ147" s="24"/>
      <c r="EK147" s="24"/>
      <c r="EL147" s="24"/>
      <c r="EM147" s="24"/>
      <c r="EN147" s="24"/>
      <c r="EO147" s="24"/>
      <c r="EP147" s="24"/>
      <c r="EQ147" s="24"/>
      <c r="ER147" s="24"/>
      <c r="ES147" s="24"/>
      <c r="ET147" s="24"/>
      <c r="EU147" s="24"/>
      <c r="EV147" s="24"/>
      <c r="EW147" s="24"/>
      <c r="EX147" s="24"/>
      <c r="EY147" s="24"/>
      <c r="EZ147" s="24"/>
      <c r="FA147" s="24"/>
      <c r="FB147" s="24"/>
    </row>
    <row r="148" spans="2:158" ht="22.5" hidden="1" customHeight="1" outlineLevel="1" thickBot="1" x14ac:dyDescent="0.3">
      <c r="B148" s="27" t="s">
        <v>59</v>
      </c>
      <c r="C148" s="28"/>
      <c r="D148" s="32"/>
      <c r="E148" s="76">
        <v>43337</v>
      </c>
      <c r="F148" s="76">
        <v>43358</v>
      </c>
      <c r="G148" s="52">
        <f t="shared" si="146"/>
        <v>22</v>
      </c>
      <c r="H148" s="66">
        <v>5</v>
      </c>
      <c r="I148" s="66">
        <f t="shared" ref="I148:I150" si="147">H148*9*G148</f>
        <v>990</v>
      </c>
      <c r="J148" s="66" t="s">
        <v>39</v>
      </c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24"/>
      <c r="CO148" s="24"/>
      <c r="CP148" s="24"/>
      <c r="CQ148" s="24"/>
      <c r="CR148" s="24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  <c r="DI148" s="24"/>
      <c r="DJ148" s="24"/>
      <c r="DK148" s="24"/>
      <c r="DL148" s="24"/>
      <c r="DM148" s="24"/>
      <c r="DN148" s="24"/>
      <c r="DO148" s="24"/>
      <c r="DP148" s="24"/>
      <c r="DQ148" s="24"/>
      <c r="DR148" s="24"/>
      <c r="DS148" s="24"/>
      <c r="DT148" s="24"/>
      <c r="DU148" s="24"/>
      <c r="DV148" s="24"/>
      <c r="DW148" s="24"/>
      <c r="DX148" s="24"/>
      <c r="DY148" s="24"/>
      <c r="DZ148" s="24"/>
      <c r="EA148" s="24"/>
      <c r="EB148" s="24"/>
      <c r="EC148" s="24"/>
      <c r="ED148" s="24"/>
      <c r="EE148" s="24"/>
      <c r="EF148" s="24"/>
      <c r="EG148" s="24"/>
      <c r="EH148" s="24"/>
      <c r="EI148" s="24"/>
      <c r="EJ148" s="24"/>
      <c r="EK148" s="24"/>
      <c r="EL148" s="24"/>
      <c r="EM148" s="24"/>
      <c r="EN148" s="24"/>
      <c r="EO148" s="24"/>
      <c r="EP148" s="24"/>
      <c r="EQ148" s="24"/>
      <c r="ER148" s="24"/>
      <c r="ES148" s="24"/>
      <c r="ET148" s="24"/>
      <c r="EU148" s="24"/>
      <c r="EV148" s="24"/>
      <c r="EW148" s="24"/>
      <c r="EX148" s="24"/>
      <c r="EY148" s="24"/>
      <c r="EZ148" s="24"/>
      <c r="FA148" s="24"/>
      <c r="FB148" s="24"/>
    </row>
    <row r="149" spans="2:158" ht="22.5" hidden="1" customHeight="1" outlineLevel="1" thickBot="1" x14ac:dyDescent="0.3">
      <c r="B149" s="27" t="s">
        <v>23</v>
      </c>
      <c r="C149" s="28"/>
      <c r="D149" s="32"/>
      <c r="E149" s="76">
        <v>43349</v>
      </c>
      <c r="F149" s="76">
        <v>43366</v>
      </c>
      <c r="G149" s="52">
        <f t="shared" si="146"/>
        <v>18</v>
      </c>
      <c r="H149" s="66">
        <v>4</v>
      </c>
      <c r="I149" s="66">
        <f t="shared" si="147"/>
        <v>648</v>
      </c>
      <c r="J149" s="66" t="s">
        <v>41</v>
      </c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CL149" s="24"/>
      <c r="CM149" s="24"/>
      <c r="CN149" s="24"/>
      <c r="CO149" s="24"/>
      <c r="CP149" s="24"/>
      <c r="CQ149" s="24"/>
      <c r="CR149" s="24"/>
      <c r="CS149" s="24"/>
      <c r="CT149" s="24"/>
      <c r="CU149" s="24"/>
      <c r="CV149" s="24"/>
      <c r="CW149" s="24"/>
      <c r="CX149" s="24"/>
      <c r="CY149" s="24"/>
      <c r="CZ149" s="24"/>
      <c r="DA149" s="24"/>
      <c r="DB149" s="24"/>
      <c r="DC149" s="24"/>
      <c r="DD149" s="24"/>
      <c r="DE149" s="24"/>
      <c r="DF149" s="24"/>
      <c r="DG149" s="24"/>
      <c r="DH149" s="24"/>
      <c r="DI149" s="24"/>
      <c r="DJ149" s="24"/>
      <c r="DK149" s="24"/>
      <c r="DL149" s="24"/>
      <c r="DM149" s="24"/>
      <c r="DN149" s="24"/>
      <c r="DO149" s="24"/>
      <c r="DP149" s="24"/>
      <c r="DQ149" s="24"/>
      <c r="DR149" s="24"/>
      <c r="DS149" s="24"/>
      <c r="DT149" s="24"/>
      <c r="DU149" s="24"/>
      <c r="DV149" s="24"/>
      <c r="DW149" s="24"/>
      <c r="DX149" s="24"/>
      <c r="DY149" s="24"/>
      <c r="DZ149" s="24"/>
      <c r="EA149" s="24"/>
      <c r="EB149" s="24"/>
      <c r="EC149" s="24"/>
      <c r="ED149" s="24"/>
      <c r="EE149" s="24"/>
      <c r="EF149" s="24"/>
      <c r="EG149" s="24"/>
      <c r="EH149" s="24"/>
      <c r="EI149" s="24"/>
      <c r="EJ149" s="24"/>
      <c r="EK149" s="24"/>
      <c r="EL149" s="24"/>
      <c r="EM149" s="24"/>
      <c r="EN149" s="24"/>
      <c r="EO149" s="24"/>
      <c r="EP149" s="24"/>
      <c r="EQ149" s="24"/>
      <c r="ER149" s="24"/>
      <c r="ES149" s="24"/>
      <c r="ET149" s="24"/>
      <c r="EU149" s="24"/>
      <c r="EV149" s="24"/>
      <c r="EW149" s="24"/>
      <c r="EX149" s="24"/>
      <c r="EY149" s="24"/>
      <c r="EZ149" s="24"/>
      <c r="FA149" s="24"/>
      <c r="FB149" s="24"/>
    </row>
    <row r="150" spans="2:158" ht="22.5" hidden="1" customHeight="1" outlineLevel="1" thickBot="1" x14ac:dyDescent="0.3">
      <c r="B150" s="74" t="s">
        <v>60</v>
      </c>
      <c r="C150" s="28"/>
      <c r="D150" s="32"/>
      <c r="E150" s="76">
        <v>43349</v>
      </c>
      <c r="F150" s="76">
        <v>43368</v>
      </c>
      <c r="G150" s="52">
        <f t="shared" si="146"/>
        <v>20</v>
      </c>
      <c r="H150" s="66">
        <v>4</v>
      </c>
      <c r="I150" s="66">
        <f t="shared" si="147"/>
        <v>720</v>
      </c>
      <c r="J150" s="66" t="s">
        <v>45</v>
      </c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  <c r="CP150" s="24"/>
      <c r="CQ150" s="24"/>
      <c r="CR150" s="24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4"/>
      <c r="DH150" s="24"/>
      <c r="DI150" s="24"/>
      <c r="DJ150" s="24"/>
      <c r="DK150" s="24"/>
      <c r="DL150" s="24"/>
      <c r="DM150" s="24"/>
      <c r="DN150" s="24"/>
      <c r="DO150" s="24"/>
      <c r="DP150" s="24"/>
      <c r="DQ150" s="24"/>
      <c r="DR150" s="24"/>
      <c r="DS150" s="24"/>
      <c r="DT150" s="24"/>
      <c r="DU150" s="24"/>
      <c r="DV150" s="24"/>
      <c r="DW150" s="24"/>
      <c r="DX150" s="24"/>
      <c r="DY150" s="24"/>
      <c r="DZ150" s="24"/>
      <c r="EA150" s="24"/>
      <c r="EB150" s="24"/>
      <c r="EC150" s="24"/>
      <c r="ED150" s="24"/>
      <c r="EE150" s="24"/>
      <c r="EF150" s="24"/>
      <c r="EG150" s="24"/>
      <c r="EH150" s="24"/>
      <c r="EI150" s="24"/>
      <c r="EJ150" s="24"/>
      <c r="EK150" s="24"/>
      <c r="EL150" s="24"/>
      <c r="EM150" s="24"/>
      <c r="EN150" s="24"/>
      <c r="EO150" s="24"/>
      <c r="EP150" s="24"/>
      <c r="EQ150" s="24"/>
      <c r="ER150" s="24"/>
      <c r="ES150" s="24"/>
      <c r="ET150" s="24"/>
      <c r="EU150" s="24"/>
      <c r="EV150" s="24"/>
      <c r="EW150" s="24"/>
      <c r="EX150" s="24"/>
      <c r="EY150" s="24"/>
      <c r="EZ150" s="24"/>
      <c r="FA150" s="24"/>
      <c r="FB150" s="24"/>
    </row>
    <row r="151" spans="2:158" ht="22.5" customHeight="1" collapsed="1" thickBot="1" x14ac:dyDescent="0.3">
      <c r="B151" s="26" t="s">
        <v>24</v>
      </c>
      <c r="C151" s="26"/>
      <c r="D151" s="31"/>
      <c r="E151" s="75">
        <f>MIN(E152:E153)</f>
        <v>43332</v>
      </c>
      <c r="F151" s="75">
        <f>MAX(F152:F153)</f>
        <v>43349</v>
      </c>
      <c r="G151" s="51">
        <f t="shared" ref="G151:G153" si="148">IF(OR(ISBLANK(task_start),ISBLANK(task_end)),"",task_end-task_start+1)</f>
        <v>18</v>
      </c>
      <c r="H151" s="65"/>
      <c r="I151" s="65">
        <f>SUM(I152:I153)</f>
        <v>648</v>
      </c>
      <c r="J151" s="65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  <c r="CL151" s="24"/>
      <c r="CM151" s="24"/>
      <c r="CN151" s="24"/>
      <c r="CO151" s="24"/>
      <c r="CP151" s="24"/>
      <c r="CQ151" s="24"/>
      <c r="CR151" s="24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24"/>
      <c r="DR151" s="24"/>
      <c r="DS151" s="24"/>
      <c r="DT151" s="24"/>
      <c r="DU151" s="24"/>
      <c r="DV151" s="24"/>
      <c r="DW151" s="24"/>
      <c r="DX151" s="24"/>
      <c r="DY151" s="24"/>
      <c r="DZ151" s="24"/>
      <c r="EA151" s="24"/>
      <c r="EB151" s="24"/>
      <c r="EC151" s="24"/>
      <c r="ED151" s="24"/>
      <c r="EE151" s="24"/>
      <c r="EF151" s="24"/>
      <c r="EG151" s="24"/>
      <c r="EH151" s="24"/>
      <c r="EI151" s="24"/>
      <c r="EJ151" s="24"/>
      <c r="EK151" s="24"/>
      <c r="EL151" s="24"/>
      <c r="EM151" s="24"/>
      <c r="EN151" s="24"/>
      <c r="EO151" s="24"/>
      <c r="EP151" s="24"/>
      <c r="EQ151" s="24"/>
      <c r="ER151" s="24"/>
      <c r="ES151" s="24"/>
      <c r="ET151" s="24"/>
      <c r="EU151" s="24"/>
      <c r="EV151" s="24"/>
      <c r="EW151" s="24"/>
      <c r="EX151" s="24"/>
      <c r="EY151" s="24"/>
      <c r="EZ151" s="24"/>
      <c r="FA151" s="24"/>
      <c r="FB151" s="24"/>
    </row>
    <row r="152" spans="2:158" ht="22.5" hidden="1" customHeight="1" outlineLevel="1" thickBot="1" x14ac:dyDescent="0.3">
      <c r="B152" s="27" t="s">
        <v>19</v>
      </c>
      <c r="C152" s="28"/>
      <c r="D152" s="32"/>
      <c r="E152" s="76">
        <v>43332</v>
      </c>
      <c r="F152" s="76">
        <v>43349</v>
      </c>
      <c r="G152" s="52">
        <f t="shared" si="148"/>
        <v>18</v>
      </c>
      <c r="H152" s="66">
        <v>2</v>
      </c>
      <c r="I152" s="66">
        <f>H152*9*G152</f>
        <v>324</v>
      </c>
      <c r="J152" s="86" t="s">
        <v>43</v>
      </c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  <c r="CL152" s="24"/>
      <c r="CM152" s="24"/>
      <c r="CN152" s="24"/>
      <c r="CO152" s="24"/>
      <c r="CP152" s="24"/>
      <c r="CQ152" s="24"/>
      <c r="CR152" s="24"/>
      <c r="CS152" s="24"/>
      <c r="CT152" s="24"/>
      <c r="CU152" s="24"/>
      <c r="CV152" s="24"/>
      <c r="CW152" s="24"/>
      <c r="CX152" s="24"/>
      <c r="CY152" s="24"/>
      <c r="CZ152" s="24"/>
      <c r="DA152" s="24"/>
      <c r="DB152" s="24"/>
      <c r="DC152" s="24"/>
      <c r="DD152" s="24"/>
      <c r="DE152" s="24"/>
      <c r="DF152" s="24"/>
      <c r="DG152" s="24"/>
      <c r="DH152" s="24"/>
      <c r="DI152" s="24"/>
      <c r="DJ152" s="24"/>
      <c r="DK152" s="24"/>
      <c r="DL152" s="24"/>
      <c r="DM152" s="24"/>
      <c r="DN152" s="24"/>
      <c r="DO152" s="24"/>
      <c r="DP152" s="24"/>
      <c r="DQ152" s="24"/>
      <c r="DR152" s="24"/>
      <c r="DS152" s="24"/>
      <c r="DT152" s="24"/>
      <c r="DU152" s="24"/>
      <c r="DV152" s="24"/>
      <c r="DW152" s="24"/>
      <c r="DX152" s="24"/>
      <c r="DY152" s="24"/>
      <c r="DZ152" s="24"/>
      <c r="EA152" s="24"/>
      <c r="EB152" s="24"/>
      <c r="EC152" s="24"/>
      <c r="ED152" s="24"/>
      <c r="EE152" s="24"/>
      <c r="EF152" s="24"/>
      <c r="EG152" s="24"/>
      <c r="EH152" s="24"/>
      <c r="EI152" s="24"/>
      <c r="EJ152" s="24"/>
      <c r="EK152" s="24"/>
      <c r="EL152" s="24"/>
      <c r="EM152" s="24"/>
      <c r="EN152" s="24"/>
      <c r="EO152" s="24"/>
      <c r="EP152" s="24"/>
      <c r="EQ152" s="24"/>
      <c r="ER152" s="24"/>
      <c r="ES152" s="24"/>
      <c r="ET152" s="24"/>
      <c r="EU152" s="24"/>
      <c r="EV152" s="24"/>
      <c r="EW152" s="24"/>
      <c r="EX152" s="24"/>
      <c r="EY152" s="24"/>
      <c r="EZ152" s="24"/>
      <c r="FA152" s="24"/>
      <c r="FB152" s="24"/>
    </row>
    <row r="153" spans="2:158" ht="22.5" hidden="1" customHeight="1" outlineLevel="1" thickBot="1" x14ac:dyDescent="0.3">
      <c r="B153" s="27" t="s">
        <v>25</v>
      </c>
      <c r="C153" s="28"/>
      <c r="D153" s="32"/>
      <c r="E153" s="76">
        <v>43332</v>
      </c>
      <c r="F153" s="76">
        <v>43349</v>
      </c>
      <c r="G153" s="52">
        <f t="shared" si="148"/>
        <v>18</v>
      </c>
      <c r="H153" s="66">
        <v>2</v>
      </c>
      <c r="I153" s="66">
        <f>H153*9*G153</f>
        <v>324</v>
      </c>
      <c r="J153" s="88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  <c r="CL153" s="24"/>
      <c r="CM153" s="24"/>
      <c r="CN153" s="24"/>
      <c r="CO153" s="24"/>
      <c r="CP153" s="24"/>
      <c r="CQ153" s="24"/>
      <c r="CR153" s="24"/>
      <c r="CS153" s="24"/>
      <c r="CT153" s="24"/>
      <c r="CU153" s="24"/>
      <c r="CV153" s="24"/>
      <c r="CW153" s="24"/>
      <c r="CX153" s="24"/>
      <c r="CY153" s="24"/>
      <c r="CZ153" s="24"/>
      <c r="DA153" s="24"/>
      <c r="DB153" s="24"/>
      <c r="DC153" s="24"/>
      <c r="DD153" s="24"/>
      <c r="DE153" s="24"/>
      <c r="DF153" s="24"/>
      <c r="DG153" s="24"/>
      <c r="DH153" s="24"/>
      <c r="DI153" s="24"/>
      <c r="DJ153" s="24"/>
      <c r="DK153" s="24"/>
      <c r="DL153" s="24"/>
      <c r="DM153" s="24"/>
      <c r="DN153" s="24"/>
      <c r="DO153" s="24"/>
      <c r="DP153" s="24"/>
      <c r="DQ153" s="24"/>
      <c r="DR153" s="24"/>
      <c r="DS153" s="24"/>
      <c r="DT153" s="24"/>
      <c r="DU153" s="24"/>
      <c r="DV153" s="24"/>
      <c r="DW153" s="24"/>
      <c r="DX153" s="24"/>
      <c r="DY153" s="24"/>
      <c r="DZ153" s="24"/>
      <c r="EA153" s="24"/>
      <c r="EB153" s="24"/>
      <c r="EC153" s="24"/>
      <c r="ED153" s="24"/>
      <c r="EE153" s="24"/>
      <c r="EF153" s="24"/>
      <c r="EG153" s="24"/>
      <c r="EH153" s="24"/>
      <c r="EI153" s="24"/>
      <c r="EJ153" s="24"/>
      <c r="EK153" s="24"/>
      <c r="EL153" s="24"/>
      <c r="EM153" s="24"/>
      <c r="EN153" s="24"/>
      <c r="EO153" s="24"/>
      <c r="EP153" s="24"/>
      <c r="EQ153" s="24"/>
      <c r="ER153" s="24"/>
      <c r="ES153" s="24"/>
      <c r="ET153" s="24"/>
      <c r="EU153" s="24"/>
      <c r="EV153" s="24"/>
      <c r="EW153" s="24"/>
      <c r="EX153" s="24"/>
      <c r="EY153" s="24"/>
      <c r="EZ153" s="24"/>
      <c r="FA153" s="24"/>
      <c r="FB153" s="24"/>
    </row>
    <row r="154" spans="2:158" ht="22.5" customHeight="1" collapsed="1" thickBot="1" x14ac:dyDescent="0.3">
      <c r="B154" s="26" t="s">
        <v>26</v>
      </c>
      <c r="C154" s="26"/>
      <c r="D154" s="31"/>
      <c r="E154" s="75">
        <f>MIN(E155:E157)</f>
        <v>43308</v>
      </c>
      <c r="F154" s="75">
        <f>MAX(F155:F157)</f>
        <v>43328</v>
      </c>
      <c r="G154" s="51">
        <f t="shared" ref="G154:G155" si="149">IF(OR(ISBLANK(task_start),ISBLANK(task_end)),"",task_end-task_start+1)</f>
        <v>21</v>
      </c>
      <c r="H154" s="65"/>
      <c r="I154" s="65">
        <f>SUM(I155)</f>
        <v>756</v>
      </c>
      <c r="J154" s="65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  <c r="CA154" s="24"/>
      <c r="CB154" s="24"/>
      <c r="CC154" s="24"/>
      <c r="CD154" s="24"/>
      <c r="CE154" s="24"/>
      <c r="CF154" s="24"/>
      <c r="CG154" s="24"/>
      <c r="CH154" s="24"/>
      <c r="CI154" s="24"/>
      <c r="CJ154" s="24"/>
      <c r="CK154" s="24"/>
      <c r="CL154" s="24"/>
      <c r="CM154" s="24"/>
      <c r="CN154" s="24"/>
      <c r="CO154" s="24"/>
      <c r="CP154" s="24"/>
      <c r="CQ154" s="24"/>
      <c r="CR154" s="24"/>
      <c r="CS154" s="24"/>
      <c r="CT154" s="24"/>
      <c r="CU154" s="24"/>
      <c r="CV154" s="24"/>
      <c r="CW154" s="24"/>
      <c r="CX154" s="24"/>
      <c r="CY154" s="24"/>
      <c r="CZ154" s="24"/>
      <c r="DA154" s="24"/>
      <c r="DB154" s="24"/>
      <c r="DC154" s="24"/>
      <c r="DD154" s="24"/>
      <c r="DE154" s="24"/>
      <c r="DF154" s="24"/>
      <c r="DG154" s="24"/>
      <c r="DH154" s="24"/>
      <c r="DI154" s="24"/>
      <c r="DJ154" s="24"/>
      <c r="DK154" s="24"/>
      <c r="DL154" s="24"/>
      <c r="DM154" s="24"/>
      <c r="DN154" s="24"/>
      <c r="DO154" s="24"/>
      <c r="DP154" s="24"/>
      <c r="DQ154" s="24"/>
      <c r="DR154" s="24"/>
      <c r="DS154" s="24"/>
      <c r="DT154" s="24"/>
      <c r="DU154" s="24"/>
      <c r="DV154" s="24"/>
      <c r="DW154" s="24"/>
      <c r="DX154" s="24"/>
      <c r="DY154" s="24"/>
      <c r="DZ154" s="24"/>
      <c r="EA154" s="24"/>
      <c r="EB154" s="24"/>
      <c r="EC154" s="24"/>
      <c r="ED154" s="24"/>
      <c r="EE154" s="24"/>
      <c r="EF154" s="24"/>
      <c r="EG154" s="24"/>
      <c r="EH154" s="24"/>
      <c r="EI154" s="24"/>
      <c r="EJ154" s="24"/>
      <c r="EK154" s="24"/>
      <c r="EL154" s="24"/>
      <c r="EM154" s="24"/>
      <c r="EN154" s="24"/>
      <c r="EO154" s="24"/>
      <c r="EP154" s="24"/>
      <c r="EQ154" s="24"/>
      <c r="ER154" s="24"/>
      <c r="ES154" s="24"/>
      <c r="ET154" s="24"/>
      <c r="EU154" s="24"/>
      <c r="EV154" s="24"/>
      <c r="EW154" s="24"/>
      <c r="EX154" s="24"/>
      <c r="EY154" s="24"/>
      <c r="EZ154" s="24"/>
      <c r="FA154" s="24"/>
      <c r="FB154" s="24"/>
    </row>
    <row r="155" spans="2:158" ht="22.5" hidden="1" customHeight="1" outlineLevel="1" thickBot="1" x14ac:dyDescent="0.3">
      <c r="B155" s="27" t="s">
        <v>62</v>
      </c>
      <c r="C155" s="28"/>
      <c r="D155" s="32"/>
      <c r="E155" s="80">
        <v>43308</v>
      </c>
      <c r="F155" s="80">
        <v>43328</v>
      </c>
      <c r="G155" s="89">
        <f t="shared" si="149"/>
        <v>21</v>
      </c>
      <c r="H155" s="77">
        <v>4</v>
      </c>
      <c r="I155" s="77">
        <f>H155*9*G155</f>
        <v>756</v>
      </c>
      <c r="J155" s="77" t="s">
        <v>41</v>
      </c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  <c r="CA155" s="24"/>
      <c r="CB155" s="24"/>
      <c r="CC155" s="24"/>
      <c r="CD155" s="24"/>
      <c r="CE155" s="24"/>
      <c r="CF155" s="24"/>
      <c r="CG155" s="24"/>
      <c r="CH155" s="24"/>
      <c r="CI155" s="24"/>
      <c r="CJ155" s="24"/>
      <c r="CK155" s="24"/>
      <c r="CL155" s="24"/>
      <c r="CM155" s="24"/>
      <c r="CN155" s="24"/>
      <c r="CO155" s="24"/>
      <c r="CP155" s="24"/>
      <c r="CQ155" s="24"/>
      <c r="CR155" s="24"/>
      <c r="CS155" s="24"/>
      <c r="CT155" s="24"/>
      <c r="CU155" s="24"/>
      <c r="CV155" s="24"/>
      <c r="CW155" s="24"/>
      <c r="CX155" s="24"/>
      <c r="CY155" s="24"/>
      <c r="CZ155" s="24"/>
      <c r="DA155" s="24"/>
      <c r="DB155" s="24"/>
      <c r="DC155" s="24"/>
      <c r="DD155" s="24"/>
      <c r="DE155" s="24"/>
      <c r="DF155" s="24"/>
      <c r="DG155" s="24"/>
      <c r="DH155" s="24"/>
      <c r="DI155" s="24"/>
      <c r="DJ155" s="24"/>
      <c r="DK155" s="24"/>
      <c r="DL155" s="24"/>
      <c r="DM155" s="24"/>
      <c r="DN155" s="24"/>
      <c r="DO155" s="24"/>
      <c r="DP155" s="24"/>
      <c r="DQ155" s="24"/>
      <c r="DR155" s="24"/>
      <c r="DS155" s="24"/>
      <c r="DT155" s="24"/>
      <c r="DU155" s="24"/>
      <c r="DV155" s="24"/>
      <c r="DW155" s="24"/>
      <c r="DX155" s="24"/>
      <c r="DY155" s="24"/>
      <c r="DZ155" s="24"/>
      <c r="EA155" s="24"/>
      <c r="EB155" s="24"/>
      <c r="EC155" s="24"/>
      <c r="ED155" s="24"/>
      <c r="EE155" s="24"/>
      <c r="EF155" s="24"/>
      <c r="EG155" s="24"/>
      <c r="EH155" s="24"/>
      <c r="EI155" s="24"/>
      <c r="EJ155" s="24"/>
      <c r="EK155" s="24"/>
      <c r="EL155" s="24"/>
      <c r="EM155" s="24"/>
      <c r="EN155" s="24"/>
      <c r="EO155" s="24"/>
      <c r="EP155" s="24"/>
      <c r="EQ155" s="24"/>
      <c r="ER155" s="24"/>
      <c r="ES155" s="24"/>
      <c r="ET155" s="24"/>
      <c r="EU155" s="24"/>
      <c r="EV155" s="24"/>
      <c r="EW155" s="24"/>
      <c r="EX155" s="24"/>
      <c r="EY155" s="24"/>
      <c r="EZ155" s="24"/>
      <c r="FA155" s="24"/>
      <c r="FB155" s="24"/>
    </row>
    <row r="156" spans="2:158" ht="22.5" hidden="1" customHeight="1" outlineLevel="1" thickBot="1" x14ac:dyDescent="0.3">
      <c r="B156" s="27" t="s">
        <v>27</v>
      </c>
      <c r="C156" s="28"/>
      <c r="D156" s="32"/>
      <c r="E156" s="81"/>
      <c r="F156" s="81"/>
      <c r="G156" s="90"/>
      <c r="H156" s="78"/>
      <c r="I156" s="78"/>
      <c r="J156" s="78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  <c r="CA156" s="24"/>
      <c r="CB156" s="24"/>
      <c r="CC156" s="24"/>
      <c r="CD156" s="24"/>
      <c r="CE156" s="24"/>
      <c r="CF156" s="24"/>
      <c r="CG156" s="24"/>
      <c r="CH156" s="24"/>
      <c r="CI156" s="24"/>
      <c r="CJ156" s="24"/>
      <c r="CK156" s="24"/>
      <c r="CL156" s="24"/>
      <c r="CM156" s="24"/>
      <c r="CN156" s="24"/>
      <c r="CO156" s="24"/>
      <c r="CP156" s="24"/>
      <c r="CQ156" s="24"/>
      <c r="CR156" s="24"/>
      <c r="CS156" s="24"/>
      <c r="CT156" s="24"/>
      <c r="CU156" s="24"/>
      <c r="CV156" s="24"/>
      <c r="CW156" s="24"/>
      <c r="CX156" s="24"/>
      <c r="CY156" s="24"/>
      <c r="CZ156" s="24"/>
      <c r="DA156" s="24"/>
      <c r="DB156" s="24"/>
      <c r="DC156" s="24"/>
      <c r="DD156" s="24"/>
      <c r="DE156" s="24"/>
      <c r="DF156" s="24"/>
      <c r="DG156" s="24"/>
      <c r="DH156" s="24"/>
      <c r="DI156" s="24"/>
      <c r="DJ156" s="24"/>
      <c r="DK156" s="24"/>
      <c r="DL156" s="24"/>
      <c r="DM156" s="24"/>
      <c r="DN156" s="24"/>
      <c r="DO156" s="24"/>
      <c r="DP156" s="24"/>
      <c r="DQ156" s="24"/>
      <c r="DR156" s="24"/>
      <c r="DS156" s="24"/>
      <c r="DT156" s="24"/>
      <c r="DU156" s="24"/>
      <c r="DV156" s="24"/>
      <c r="DW156" s="24"/>
      <c r="DX156" s="24"/>
      <c r="DY156" s="24"/>
      <c r="DZ156" s="24"/>
      <c r="EA156" s="24"/>
      <c r="EB156" s="24"/>
      <c r="EC156" s="24"/>
      <c r="ED156" s="24"/>
      <c r="EE156" s="24"/>
      <c r="EF156" s="24"/>
      <c r="EG156" s="24"/>
      <c r="EH156" s="24"/>
      <c r="EI156" s="24"/>
      <c r="EJ156" s="24"/>
      <c r="EK156" s="24"/>
      <c r="EL156" s="24"/>
      <c r="EM156" s="24"/>
      <c r="EN156" s="24"/>
      <c r="EO156" s="24"/>
      <c r="EP156" s="24"/>
      <c r="EQ156" s="24"/>
      <c r="ER156" s="24"/>
      <c r="ES156" s="24"/>
      <c r="ET156" s="24"/>
      <c r="EU156" s="24"/>
      <c r="EV156" s="24"/>
      <c r="EW156" s="24"/>
      <c r="EX156" s="24"/>
      <c r="EY156" s="24"/>
      <c r="EZ156" s="24"/>
      <c r="FA156" s="24"/>
      <c r="FB156" s="24"/>
    </row>
    <row r="157" spans="2:158" ht="22.5" hidden="1" customHeight="1" outlineLevel="1" thickBot="1" x14ac:dyDescent="0.3">
      <c r="B157" s="27" t="s">
        <v>28</v>
      </c>
      <c r="C157" s="28"/>
      <c r="D157" s="32"/>
      <c r="E157" s="82"/>
      <c r="F157" s="82"/>
      <c r="G157" s="91"/>
      <c r="H157" s="79"/>
      <c r="I157" s="79"/>
      <c r="J157" s="79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  <c r="CA157" s="24"/>
      <c r="CB157" s="24"/>
      <c r="CC157" s="24"/>
      <c r="CD157" s="24"/>
      <c r="CE157" s="24"/>
      <c r="CF157" s="24"/>
      <c r="CG157" s="24"/>
      <c r="CH157" s="24"/>
      <c r="CI157" s="24"/>
      <c r="CJ157" s="24"/>
      <c r="CK157" s="24"/>
      <c r="CL157" s="24"/>
      <c r="CM157" s="24"/>
      <c r="CN157" s="24"/>
      <c r="CO157" s="24"/>
      <c r="CP157" s="24"/>
      <c r="CQ157" s="24"/>
      <c r="CR157" s="24"/>
      <c r="CS157" s="24"/>
      <c r="CT157" s="24"/>
      <c r="CU157" s="24"/>
      <c r="CV157" s="24"/>
      <c r="CW157" s="24"/>
      <c r="CX157" s="24"/>
      <c r="CY157" s="24"/>
      <c r="CZ157" s="24"/>
      <c r="DA157" s="24"/>
      <c r="DB157" s="24"/>
      <c r="DC157" s="24"/>
      <c r="DD157" s="24"/>
      <c r="DE157" s="24"/>
      <c r="DF157" s="24"/>
      <c r="DG157" s="24"/>
      <c r="DH157" s="24"/>
      <c r="DI157" s="24"/>
      <c r="DJ157" s="24"/>
      <c r="DK157" s="24"/>
      <c r="DL157" s="24"/>
      <c r="DM157" s="24"/>
      <c r="DN157" s="24"/>
      <c r="DO157" s="24"/>
      <c r="DP157" s="24"/>
      <c r="DQ157" s="24"/>
      <c r="DR157" s="24"/>
      <c r="DS157" s="24"/>
      <c r="DT157" s="24"/>
      <c r="DU157" s="24"/>
      <c r="DV157" s="24"/>
      <c r="DW157" s="24"/>
      <c r="DX157" s="24"/>
      <c r="DY157" s="24"/>
      <c r="DZ157" s="24"/>
      <c r="EA157" s="24"/>
      <c r="EB157" s="24"/>
      <c r="EC157" s="24"/>
      <c r="ED157" s="24"/>
      <c r="EE157" s="24"/>
      <c r="EF157" s="24"/>
      <c r="EG157" s="24"/>
      <c r="EH157" s="24"/>
      <c r="EI157" s="24"/>
      <c r="EJ157" s="24"/>
      <c r="EK157" s="24"/>
      <c r="EL157" s="24"/>
      <c r="EM157" s="24"/>
      <c r="EN157" s="24"/>
      <c r="EO157" s="24"/>
      <c r="EP157" s="24"/>
      <c r="EQ157" s="24"/>
      <c r="ER157" s="24"/>
      <c r="ES157" s="24"/>
      <c r="ET157" s="24"/>
      <c r="EU157" s="24"/>
      <c r="EV157" s="24"/>
      <c r="EW157" s="24"/>
      <c r="EX157" s="24"/>
      <c r="EY157" s="24"/>
      <c r="EZ157" s="24"/>
      <c r="FA157" s="24"/>
      <c r="FB157" s="24"/>
    </row>
    <row r="158" spans="2:158" ht="22.5" customHeight="1" collapsed="1" thickBot="1" x14ac:dyDescent="0.3">
      <c r="B158" s="29" t="s">
        <v>34</v>
      </c>
      <c r="C158" s="30"/>
      <c r="D158" s="38"/>
      <c r="E158" s="44">
        <f>MIN(E159:E182)</f>
        <v>43294</v>
      </c>
      <c r="F158" s="45">
        <f>MAX(F159:F182)</f>
        <v>43373</v>
      </c>
      <c r="G158" s="50">
        <f>IF(OR(ISBLANK(task_start),ISBLANK(task_end)),"",task_end-task_start+1)</f>
        <v>80</v>
      </c>
      <c r="H158" s="67"/>
      <c r="I158" s="67">
        <f>I159+I164+I168+I172+I176+I179</f>
        <v>22653</v>
      </c>
      <c r="J158" s="67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/>
      <c r="CA158" s="24"/>
      <c r="CB158" s="24"/>
      <c r="CC158" s="24"/>
      <c r="CD158" s="24"/>
      <c r="CE158" s="24"/>
      <c r="CF158" s="24"/>
      <c r="CG158" s="24"/>
      <c r="CH158" s="24"/>
      <c r="CI158" s="24"/>
      <c r="CJ158" s="24"/>
      <c r="CK158" s="24"/>
      <c r="CL158" s="24"/>
      <c r="CM158" s="24"/>
      <c r="CN158" s="24"/>
      <c r="CO158" s="24"/>
      <c r="CP158" s="24"/>
      <c r="CQ158" s="24"/>
      <c r="CR158" s="24"/>
      <c r="CS158" s="24"/>
      <c r="CT158" s="24"/>
      <c r="CU158" s="24"/>
      <c r="CV158" s="24"/>
      <c r="CW158" s="24"/>
      <c r="CX158" s="24"/>
      <c r="CY158" s="24"/>
      <c r="CZ158" s="24"/>
      <c r="DA158" s="24"/>
      <c r="DB158" s="24"/>
      <c r="DC158" s="24"/>
      <c r="DD158" s="24"/>
      <c r="DE158" s="24"/>
      <c r="DF158" s="24"/>
      <c r="DG158" s="24"/>
      <c r="DH158" s="24"/>
      <c r="DI158" s="24"/>
      <c r="DJ158" s="24"/>
      <c r="DK158" s="24"/>
      <c r="DL158" s="24"/>
      <c r="DM158" s="24"/>
      <c r="DN158" s="24"/>
      <c r="DO158" s="24"/>
      <c r="DP158" s="24"/>
      <c r="DQ158" s="24"/>
      <c r="DR158" s="24"/>
      <c r="DS158" s="24"/>
      <c r="DT158" s="24"/>
      <c r="DU158" s="24"/>
      <c r="DV158" s="24"/>
      <c r="DW158" s="24"/>
      <c r="DX158" s="24"/>
      <c r="DY158" s="24"/>
      <c r="DZ158" s="24"/>
      <c r="EA158" s="24"/>
      <c r="EB158" s="24"/>
      <c r="EC158" s="24"/>
      <c r="ED158" s="24"/>
      <c r="EE158" s="24"/>
      <c r="EF158" s="24"/>
      <c r="EG158" s="24"/>
      <c r="EH158" s="24"/>
      <c r="EI158" s="24"/>
      <c r="EJ158" s="24"/>
      <c r="EK158" s="24"/>
      <c r="EL158" s="24"/>
      <c r="EM158" s="24"/>
      <c r="EN158" s="24"/>
      <c r="EO158" s="24"/>
      <c r="EP158" s="24"/>
      <c r="EQ158" s="24"/>
      <c r="ER158" s="24"/>
      <c r="ES158" s="24"/>
      <c r="ET158" s="24"/>
      <c r="EU158" s="24"/>
      <c r="EV158" s="24"/>
      <c r="EW158" s="24"/>
      <c r="EX158" s="24"/>
      <c r="EY158" s="24"/>
      <c r="EZ158" s="24"/>
      <c r="FA158" s="24"/>
      <c r="FB158" s="24"/>
    </row>
    <row r="159" spans="2:158" ht="22.5" customHeight="1" thickBot="1" x14ac:dyDescent="0.3">
      <c r="B159" s="26" t="s">
        <v>9</v>
      </c>
      <c r="C159" s="26"/>
      <c r="D159" s="31">
        <v>0</v>
      </c>
      <c r="E159" s="75">
        <f>MIN(E160:E163)</f>
        <v>43294</v>
      </c>
      <c r="F159" s="75">
        <f>MAX(F160:F163)</f>
        <v>43373</v>
      </c>
      <c r="G159" s="51">
        <f t="shared" ref="G159" si="150">IF(OR(ISBLANK(task_start),ISBLANK(task_end)),"",task_end-task_start+1)</f>
        <v>80</v>
      </c>
      <c r="H159" s="65"/>
      <c r="I159" s="65">
        <f>SUM(I160:I163)</f>
        <v>2700</v>
      </c>
      <c r="J159" s="65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  <c r="CA159" s="24"/>
      <c r="CB159" s="24"/>
      <c r="CC159" s="24"/>
      <c r="CD159" s="24"/>
      <c r="CE159" s="24"/>
      <c r="CF159" s="24"/>
      <c r="CG159" s="24"/>
      <c r="CH159" s="24"/>
      <c r="CI159" s="24"/>
      <c r="CJ159" s="24"/>
      <c r="CK159" s="24"/>
      <c r="CL159" s="24"/>
      <c r="CM159" s="24"/>
      <c r="CN159" s="24"/>
      <c r="CO159" s="24"/>
      <c r="CP159" s="24"/>
      <c r="CQ159" s="24"/>
      <c r="CR159" s="24"/>
      <c r="CS159" s="24"/>
      <c r="CT159" s="24"/>
      <c r="CU159" s="24"/>
      <c r="CV159" s="24"/>
      <c r="CW159" s="24"/>
      <c r="CX159" s="24"/>
      <c r="CY159" s="24"/>
      <c r="CZ159" s="24"/>
      <c r="DA159" s="24"/>
      <c r="DB159" s="24"/>
      <c r="DC159" s="24"/>
      <c r="DD159" s="24"/>
      <c r="DE159" s="24"/>
      <c r="DF159" s="24"/>
      <c r="DG159" s="24"/>
      <c r="DH159" s="24"/>
      <c r="DI159" s="24"/>
      <c r="DJ159" s="24"/>
      <c r="DK159" s="24"/>
      <c r="DL159" s="24"/>
      <c r="DM159" s="24"/>
      <c r="DN159" s="24"/>
      <c r="DO159" s="24"/>
      <c r="DP159" s="24"/>
      <c r="DQ159" s="24"/>
      <c r="DR159" s="24"/>
      <c r="DS159" s="24"/>
      <c r="DT159" s="24"/>
      <c r="DU159" s="24"/>
      <c r="DV159" s="24"/>
      <c r="DW159" s="24"/>
      <c r="DX159" s="24"/>
      <c r="DY159" s="24"/>
      <c r="DZ159" s="24"/>
      <c r="EA159" s="24"/>
      <c r="EB159" s="24"/>
      <c r="EC159" s="24"/>
      <c r="ED159" s="24"/>
      <c r="EE159" s="24"/>
      <c r="EF159" s="24"/>
      <c r="EG159" s="24"/>
      <c r="EH159" s="24"/>
      <c r="EI159" s="24"/>
      <c r="EJ159" s="24"/>
      <c r="EK159" s="24"/>
      <c r="EL159" s="24"/>
      <c r="EM159" s="24"/>
      <c r="EN159" s="24"/>
      <c r="EO159" s="24"/>
      <c r="EP159" s="24"/>
      <c r="EQ159" s="24"/>
      <c r="ER159" s="24"/>
      <c r="ES159" s="24"/>
      <c r="ET159" s="24"/>
      <c r="EU159" s="24"/>
      <c r="EV159" s="24"/>
      <c r="EW159" s="24"/>
      <c r="EX159" s="24"/>
      <c r="EY159" s="24"/>
      <c r="EZ159" s="24"/>
      <c r="FA159" s="24"/>
      <c r="FB159" s="24"/>
    </row>
    <row r="160" spans="2:158" ht="22.5" hidden="1" customHeight="1" outlineLevel="1" thickBot="1" x14ac:dyDescent="0.3">
      <c r="B160" s="27" t="s">
        <v>10</v>
      </c>
      <c r="C160" s="28"/>
      <c r="D160" s="32">
        <v>0</v>
      </c>
      <c r="E160" s="76">
        <v>43294</v>
      </c>
      <c r="F160" s="76">
        <v>43306</v>
      </c>
      <c r="G160" s="52">
        <f t="shared" ref="G160:G167" si="151">IF(OR(ISBLANK(task_start),ISBLANK(task_end)),"",task_end-task_start+1)</f>
        <v>13</v>
      </c>
      <c r="H160" s="66">
        <v>4</v>
      </c>
      <c r="I160" s="66">
        <f>H160*9*G160</f>
        <v>468</v>
      </c>
      <c r="J160" s="68" t="s">
        <v>39</v>
      </c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  <c r="CP160" s="24"/>
      <c r="CQ160" s="24"/>
      <c r="CR160" s="24"/>
      <c r="CS160" s="24"/>
      <c r="CT160" s="24"/>
      <c r="CU160" s="24"/>
      <c r="CV160" s="24"/>
      <c r="CW160" s="24"/>
      <c r="CX160" s="24"/>
      <c r="CY160" s="24"/>
      <c r="CZ160" s="24"/>
      <c r="DA160" s="24"/>
      <c r="DB160" s="24"/>
      <c r="DC160" s="24"/>
      <c r="DD160" s="24"/>
      <c r="DE160" s="24"/>
      <c r="DF160" s="24"/>
      <c r="DG160" s="24"/>
      <c r="DH160" s="24"/>
      <c r="DI160" s="24"/>
      <c r="DJ160" s="24"/>
      <c r="DK160" s="24"/>
      <c r="DL160" s="24"/>
      <c r="DM160" s="24"/>
      <c r="DN160" s="24"/>
      <c r="DO160" s="24"/>
      <c r="DP160" s="24"/>
      <c r="DQ160" s="24"/>
      <c r="DR160" s="24"/>
      <c r="DS160" s="24"/>
      <c r="DT160" s="24"/>
      <c r="DU160" s="24"/>
      <c r="DV160" s="24"/>
      <c r="DW160" s="24"/>
      <c r="DX160" s="24"/>
      <c r="DY160" s="24"/>
      <c r="DZ160" s="24"/>
      <c r="EA160" s="24"/>
      <c r="EB160" s="24"/>
      <c r="EC160" s="24"/>
      <c r="ED160" s="24"/>
      <c r="EE160" s="24"/>
      <c r="EF160" s="24"/>
      <c r="EG160" s="24"/>
      <c r="EH160" s="24"/>
      <c r="EI160" s="24"/>
      <c r="EJ160" s="24"/>
      <c r="EK160" s="24"/>
      <c r="EL160" s="24"/>
      <c r="EM160" s="24"/>
      <c r="EN160" s="24"/>
      <c r="EO160" s="24"/>
      <c r="EP160" s="24"/>
      <c r="EQ160" s="24"/>
      <c r="ER160" s="24"/>
      <c r="ES160" s="24"/>
      <c r="ET160" s="24"/>
      <c r="EU160" s="24"/>
      <c r="EV160" s="24"/>
      <c r="EW160" s="24"/>
      <c r="EX160" s="24"/>
      <c r="EY160" s="24"/>
      <c r="EZ160" s="24"/>
      <c r="FA160" s="24"/>
      <c r="FB160" s="24"/>
    </row>
    <row r="161" spans="2:158" ht="22.5" hidden="1" customHeight="1" outlineLevel="1" thickBot="1" x14ac:dyDescent="0.3">
      <c r="B161" s="27" t="s">
        <v>11</v>
      </c>
      <c r="C161" s="28"/>
      <c r="D161" s="32">
        <v>0</v>
      </c>
      <c r="E161" s="76">
        <v>43322</v>
      </c>
      <c r="F161" s="76">
        <v>43344</v>
      </c>
      <c r="G161" s="52">
        <f t="shared" si="151"/>
        <v>23</v>
      </c>
      <c r="H161" s="66">
        <v>4</v>
      </c>
      <c r="I161" s="66">
        <f t="shared" ref="I161:I163" si="152">H161*9*G161</f>
        <v>828</v>
      </c>
      <c r="J161" s="68" t="s">
        <v>43</v>
      </c>
      <c r="K161" s="68" t="s">
        <v>45</v>
      </c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24"/>
      <c r="CL161" s="24"/>
      <c r="CM161" s="24"/>
      <c r="CN161" s="24"/>
      <c r="CO161" s="24"/>
      <c r="CP161" s="24"/>
      <c r="CQ161" s="24"/>
      <c r="CR161" s="24"/>
      <c r="CS161" s="24"/>
      <c r="CT161" s="24"/>
      <c r="CU161" s="24"/>
      <c r="CV161" s="24"/>
      <c r="CW161" s="24"/>
      <c r="CX161" s="24"/>
      <c r="CY161" s="24"/>
      <c r="CZ161" s="24"/>
      <c r="DA161" s="24"/>
      <c r="DB161" s="24"/>
      <c r="DC161" s="24"/>
      <c r="DD161" s="24"/>
      <c r="DE161" s="24"/>
      <c r="DF161" s="24"/>
      <c r="DG161" s="24"/>
      <c r="DH161" s="24"/>
      <c r="DI161" s="24"/>
      <c r="DJ161" s="24"/>
      <c r="DK161" s="24"/>
      <c r="DL161" s="24"/>
      <c r="DM161" s="24"/>
      <c r="DN161" s="24"/>
      <c r="DO161" s="24"/>
      <c r="DP161" s="24"/>
      <c r="DQ161" s="24"/>
      <c r="DR161" s="24"/>
      <c r="DS161" s="24"/>
      <c r="DT161" s="24"/>
      <c r="DU161" s="24"/>
      <c r="DV161" s="24"/>
      <c r="DW161" s="24"/>
      <c r="DX161" s="24"/>
      <c r="DY161" s="24"/>
      <c r="DZ161" s="24"/>
      <c r="EA161" s="24"/>
      <c r="EB161" s="24"/>
      <c r="EC161" s="24"/>
      <c r="ED161" s="24"/>
      <c r="EE161" s="24"/>
      <c r="EF161" s="24"/>
      <c r="EG161" s="24"/>
      <c r="EH161" s="24"/>
      <c r="EI161" s="24"/>
      <c r="EJ161" s="24"/>
      <c r="EK161" s="24"/>
      <c r="EL161" s="24"/>
      <c r="EM161" s="24"/>
      <c r="EN161" s="24"/>
      <c r="EO161" s="24"/>
      <c r="EP161" s="24"/>
      <c r="EQ161" s="24"/>
      <c r="ER161" s="24"/>
      <c r="ES161" s="24"/>
      <c r="ET161" s="24"/>
      <c r="EU161" s="24"/>
      <c r="EV161" s="24"/>
      <c r="EW161" s="24"/>
      <c r="EX161" s="24"/>
      <c r="EY161" s="24"/>
      <c r="EZ161" s="24"/>
      <c r="FA161" s="24"/>
      <c r="FB161" s="24"/>
    </row>
    <row r="162" spans="2:158" ht="22.5" hidden="1" customHeight="1" outlineLevel="1" thickBot="1" x14ac:dyDescent="0.3">
      <c r="B162" s="27" t="s">
        <v>13</v>
      </c>
      <c r="C162" s="28"/>
      <c r="D162" s="32">
        <v>0</v>
      </c>
      <c r="E162" s="76">
        <v>43332</v>
      </c>
      <c r="F162" s="76">
        <v>43358</v>
      </c>
      <c r="G162" s="52">
        <f t="shared" si="151"/>
        <v>27</v>
      </c>
      <c r="H162" s="66">
        <v>4</v>
      </c>
      <c r="I162" s="66">
        <f t="shared" si="152"/>
        <v>972</v>
      </c>
      <c r="J162" s="68" t="s">
        <v>42</v>
      </c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4"/>
      <c r="CP162" s="24"/>
      <c r="CQ162" s="24"/>
      <c r="CR162" s="24"/>
      <c r="CS162" s="24"/>
      <c r="CT162" s="24"/>
      <c r="CU162" s="24"/>
      <c r="CV162" s="24"/>
      <c r="CW162" s="24"/>
      <c r="CX162" s="24"/>
      <c r="CY162" s="24"/>
      <c r="CZ162" s="24"/>
      <c r="DA162" s="24"/>
      <c r="DB162" s="24"/>
      <c r="DC162" s="24"/>
      <c r="DD162" s="24"/>
      <c r="DE162" s="24"/>
      <c r="DF162" s="24"/>
      <c r="DG162" s="24"/>
      <c r="DH162" s="24"/>
      <c r="DI162" s="24"/>
      <c r="DJ162" s="24"/>
      <c r="DK162" s="24"/>
      <c r="DL162" s="24"/>
      <c r="DM162" s="24"/>
      <c r="DN162" s="24"/>
      <c r="DO162" s="24"/>
      <c r="DP162" s="24"/>
      <c r="DQ162" s="24"/>
      <c r="DR162" s="24"/>
      <c r="DS162" s="24"/>
      <c r="DT162" s="24"/>
      <c r="DU162" s="24"/>
      <c r="DV162" s="24"/>
      <c r="DW162" s="24"/>
      <c r="DX162" s="24"/>
      <c r="DY162" s="24"/>
      <c r="DZ162" s="24"/>
      <c r="EA162" s="24"/>
      <c r="EB162" s="24"/>
      <c r="EC162" s="24"/>
      <c r="ED162" s="24"/>
      <c r="EE162" s="24"/>
      <c r="EF162" s="24"/>
      <c r="EG162" s="24"/>
      <c r="EH162" s="24"/>
      <c r="EI162" s="24"/>
      <c r="EJ162" s="24"/>
      <c r="EK162" s="24"/>
      <c r="EL162" s="24"/>
      <c r="EM162" s="24"/>
      <c r="EN162" s="24"/>
      <c r="EO162" s="24"/>
      <c r="EP162" s="24"/>
      <c r="EQ162" s="24"/>
      <c r="ER162" s="24"/>
      <c r="ES162" s="24"/>
      <c r="ET162" s="24"/>
      <c r="EU162" s="24"/>
      <c r="EV162" s="24"/>
      <c r="EW162" s="24"/>
      <c r="EX162" s="24"/>
      <c r="EY162" s="24"/>
      <c r="EZ162" s="24"/>
      <c r="FA162" s="24"/>
      <c r="FB162" s="24"/>
    </row>
    <row r="163" spans="2:158" ht="22.5" hidden="1" customHeight="1" outlineLevel="1" thickBot="1" x14ac:dyDescent="0.3">
      <c r="B163" s="27" t="s">
        <v>12</v>
      </c>
      <c r="C163" s="28"/>
      <c r="D163" s="32">
        <v>0</v>
      </c>
      <c r="E163" s="76">
        <v>43362</v>
      </c>
      <c r="F163" s="76">
        <v>43373</v>
      </c>
      <c r="G163" s="52">
        <f t="shared" si="151"/>
        <v>12</v>
      </c>
      <c r="H163" s="66">
        <v>4</v>
      </c>
      <c r="I163" s="66">
        <f t="shared" si="152"/>
        <v>432</v>
      </c>
      <c r="J163" s="68" t="s">
        <v>44</v>
      </c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J163" s="24"/>
      <c r="CK163" s="24"/>
      <c r="CL163" s="24"/>
      <c r="CM163" s="24"/>
      <c r="CN163" s="24"/>
      <c r="CO163" s="24"/>
      <c r="CP163" s="24"/>
      <c r="CQ163" s="24"/>
      <c r="CR163" s="24"/>
      <c r="CS163" s="24"/>
      <c r="CT163" s="24"/>
      <c r="CU163" s="24"/>
      <c r="CV163" s="24"/>
      <c r="CW163" s="24"/>
      <c r="CX163" s="24"/>
      <c r="CY163" s="24"/>
      <c r="CZ163" s="24"/>
      <c r="DA163" s="24"/>
      <c r="DB163" s="24"/>
      <c r="DC163" s="24"/>
      <c r="DD163" s="24"/>
      <c r="DE163" s="24"/>
      <c r="DF163" s="24"/>
      <c r="DG163" s="24"/>
      <c r="DH163" s="24"/>
      <c r="DI163" s="24"/>
      <c r="DJ163" s="24"/>
      <c r="DK163" s="24"/>
      <c r="DL163" s="24"/>
      <c r="DM163" s="24"/>
      <c r="DN163" s="24"/>
      <c r="DO163" s="24"/>
      <c r="DP163" s="24"/>
      <c r="DQ163" s="24"/>
      <c r="DR163" s="24"/>
      <c r="DS163" s="24"/>
      <c r="DT163" s="24"/>
      <c r="DU163" s="24"/>
      <c r="DV163" s="24"/>
      <c r="DW163" s="24"/>
      <c r="DX163" s="24"/>
      <c r="DY163" s="24"/>
      <c r="DZ163" s="24"/>
      <c r="EA163" s="24"/>
      <c r="EB163" s="24"/>
      <c r="EC163" s="24"/>
      <c r="ED163" s="24"/>
      <c r="EE163" s="24"/>
      <c r="EF163" s="24"/>
      <c r="EG163" s="24"/>
      <c r="EH163" s="24"/>
      <c r="EI163" s="24"/>
      <c r="EJ163" s="24"/>
      <c r="EK163" s="24"/>
      <c r="EL163" s="24"/>
      <c r="EM163" s="24"/>
      <c r="EN163" s="24"/>
      <c r="EO163" s="24"/>
      <c r="EP163" s="24"/>
      <c r="EQ163" s="24"/>
      <c r="ER163" s="24"/>
      <c r="ES163" s="24"/>
      <c r="ET163" s="24"/>
      <c r="EU163" s="24"/>
      <c r="EV163" s="24"/>
      <c r="EW163" s="24"/>
      <c r="EX163" s="24"/>
      <c r="EY163" s="24"/>
      <c r="EZ163" s="24"/>
      <c r="FA163" s="24"/>
      <c r="FB163" s="24"/>
    </row>
    <row r="164" spans="2:158" ht="22.5" customHeight="1" collapsed="1" thickBot="1" x14ac:dyDescent="0.3">
      <c r="B164" s="26" t="s">
        <v>14</v>
      </c>
      <c r="C164" s="26"/>
      <c r="D164" s="31"/>
      <c r="E164" s="75">
        <f>MIN(E165:E167)</f>
        <v>43309</v>
      </c>
      <c r="F164" s="75">
        <f>MAX(F165:F167)</f>
        <v>43373</v>
      </c>
      <c r="G164" s="51">
        <f t="shared" si="151"/>
        <v>65</v>
      </c>
      <c r="H164" s="65"/>
      <c r="I164" s="65">
        <f>SUM(I165:I167)</f>
        <v>7353</v>
      </c>
      <c r="J164" s="65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  <c r="BZ164" s="24"/>
      <c r="CA164" s="24"/>
      <c r="CB164" s="24"/>
      <c r="CC164" s="24"/>
      <c r="CD164" s="24"/>
      <c r="CE164" s="24"/>
      <c r="CF164" s="24"/>
      <c r="CG164" s="24"/>
      <c r="CH164" s="24"/>
      <c r="CI164" s="24"/>
      <c r="CJ164" s="24"/>
      <c r="CK164" s="24"/>
      <c r="CL164" s="24"/>
      <c r="CM164" s="24"/>
      <c r="CN164" s="24"/>
      <c r="CO164" s="24"/>
      <c r="CP164" s="24"/>
      <c r="CQ164" s="24"/>
      <c r="CR164" s="24"/>
      <c r="CS164" s="24"/>
      <c r="CT164" s="24"/>
      <c r="CU164" s="24"/>
      <c r="CV164" s="24"/>
      <c r="CW164" s="24"/>
      <c r="CX164" s="24"/>
      <c r="CY164" s="24"/>
      <c r="CZ164" s="24"/>
      <c r="DA164" s="24"/>
      <c r="DB164" s="24"/>
      <c r="DC164" s="24"/>
      <c r="DD164" s="24"/>
      <c r="DE164" s="24"/>
      <c r="DF164" s="24"/>
      <c r="DG164" s="24"/>
      <c r="DH164" s="24"/>
      <c r="DI164" s="24"/>
      <c r="DJ164" s="24"/>
      <c r="DK164" s="24"/>
      <c r="DL164" s="24"/>
      <c r="DM164" s="24"/>
      <c r="DN164" s="24"/>
      <c r="DO164" s="24"/>
      <c r="DP164" s="24"/>
      <c r="DQ164" s="24"/>
      <c r="DR164" s="24"/>
      <c r="DS164" s="24"/>
      <c r="DT164" s="24"/>
      <c r="DU164" s="24"/>
      <c r="DV164" s="24"/>
      <c r="DW164" s="24"/>
      <c r="DX164" s="24"/>
      <c r="DY164" s="24"/>
      <c r="DZ164" s="24"/>
      <c r="EA164" s="24"/>
      <c r="EB164" s="24"/>
      <c r="EC164" s="24"/>
      <c r="ED164" s="24"/>
      <c r="EE164" s="24"/>
      <c r="EF164" s="24"/>
      <c r="EG164" s="24"/>
      <c r="EH164" s="24"/>
      <c r="EI164" s="24"/>
      <c r="EJ164" s="24"/>
      <c r="EK164" s="24"/>
      <c r="EL164" s="24"/>
      <c r="EM164" s="24"/>
      <c r="EN164" s="24"/>
      <c r="EO164" s="24"/>
      <c r="EP164" s="24"/>
      <c r="EQ164" s="24"/>
      <c r="ER164" s="24"/>
      <c r="ES164" s="24"/>
      <c r="ET164" s="24"/>
      <c r="EU164" s="24"/>
      <c r="EV164" s="24"/>
      <c r="EW164" s="24"/>
      <c r="EX164" s="24"/>
      <c r="EY164" s="24"/>
      <c r="EZ164" s="24"/>
      <c r="FA164" s="24"/>
      <c r="FB164" s="24"/>
    </row>
    <row r="165" spans="2:158" ht="22.5" hidden="1" customHeight="1" outlineLevel="1" thickBot="1" x14ac:dyDescent="0.3">
      <c r="B165" s="27" t="s">
        <v>15</v>
      </c>
      <c r="C165" s="28"/>
      <c r="D165" s="32"/>
      <c r="E165" s="76">
        <v>43309</v>
      </c>
      <c r="F165" s="76">
        <v>43353</v>
      </c>
      <c r="G165" s="52">
        <f t="shared" si="151"/>
        <v>45</v>
      </c>
      <c r="H165" s="58">
        <v>5</v>
      </c>
      <c r="I165" s="64">
        <f t="shared" ref="I165:I171" si="153">H165*9*G165</f>
        <v>2025</v>
      </c>
      <c r="J165" s="66" t="s">
        <v>49</v>
      </c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  <c r="CA165" s="24"/>
      <c r="CB165" s="24"/>
      <c r="CC165" s="24"/>
      <c r="CD165" s="24"/>
      <c r="CE165" s="24"/>
      <c r="CF165" s="24"/>
      <c r="CG165" s="24"/>
      <c r="CH165" s="24"/>
      <c r="CI165" s="24"/>
      <c r="CJ165" s="24"/>
      <c r="CK165" s="24"/>
      <c r="CL165" s="24"/>
      <c r="CM165" s="24"/>
      <c r="CN165" s="24"/>
      <c r="CO165" s="24"/>
      <c r="CP165" s="24"/>
      <c r="CQ165" s="24"/>
      <c r="CR165" s="24"/>
      <c r="CS165" s="24"/>
      <c r="CT165" s="24"/>
      <c r="CU165" s="24"/>
      <c r="CV165" s="24"/>
      <c r="CW165" s="24"/>
      <c r="CX165" s="24"/>
      <c r="CY165" s="24"/>
      <c r="CZ165" s="24"/>
      <c r="DA165" s="24"/>
      <c r="DB165" s="24"/>
      <c r="DC165" s="24"/>
      <c r="DD165" s="24"/>
      <c r="DE165" s="24"/>
      <c r="DF165" s="24"/>
      <c r="DG165" s="24"/>
      <c r="DH165" s="24"/>
      <c r="DI165" s="24"/>
      <c r="DJ165" s="24"/>
      <c r="DK165" s="24"/>
      <c r="DL165" s="24"/>
      <c r="DM165" s="24"/>
      <c r="DN165" s="24"/>
      <c r="DO165" s="24"/>
      <c r="DP165" s="24"/>
      <c r="DQ165" s="24"/>
      <c r="DR165" s="24"/>
      <c r="DS165" s="24"/>
      <c r="DT165" s="24"/>
      <c r="DU165" s="24"/>
      <c r="DV165" s="24"/>
      <c r="DW165" s="24"/>
      <c r="DX165" s="24"/>
      <c r="DY165" s="24"/>
      <c r="DZ165" s="24"/>
      <c r="EA165" s="24"/>
      <c r="EB165" s="24"/>
      <c r="EC165" s="24"/>
      <c r="ED165" s="24"/>
      <c r="EE165" s="24"/>
      <c r="EF165" s="24"/>
      <c r="EG165" s="24"/>
      <c r="EH165" s="24"/>
      <c r="EI165" s="24"/>
      <c r="EJ165" s="24"/>
      <c r="EK165" s="24"/>
      <c r="EL165" s="24"/>
      <c r="EM165" s="24"/>
      <c r="EN165" s="24"/>
      <c r="EO165" s="24"/>
      <c r="EP165" s="24"/>
      <c r="EQ165" s="24"/>
      <c r="ER165" s="24"/>
      <c r="ES165" s="24"/>
      <c r="ET165" s="24"/>
      <c r="EU165" s="24"/>
      <c r="EV165" s="24"/>
      <c r="EW165" s="24"/>
      <c r="EX165" s="24"/>
      <c r="EY165" s="24"/>
      <c r="EZ165" s="24"/>
      <c r="FA165" s="24"/>
      <c r="FB165" s="24"/>
    </row>
    <row r="166" spans="2:158" ht="22.5" hidden="1" customHeight="1" outlineLevel="1" thickBot="1" x14ac:dyDescent="0.3">
      <c r="B166" s="27" t="s">
        <v>16</v>
      </c>
      <c r="C166" s="28"/>
      <c r="D166" s="32"/>
      <c r="E166" s="76">
        <v>43328</v>
      </c>
      <c r="F166" s="76">
        <v>43359</v>
      </c>
      <c r="G166" s="52">
        <f t="shared" si="151"/>
        <v>32</v>
      </c>
      <c r="H166" s="58">
        <v>6</v>
      </c>
      <c r="I166" s="64">
        <f t="shared" si="153"/>
        <v>1728</v>
      </c>
      <c r="J166" s="58" t="s">
        <v>50</v>
      </c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4"/>
      <c r="CP166" s="24"/>
      <c r="CQ166" s="24"/>
      <c r="CR166" s="24"/>
      <c r="CS166" s="24"/>
      <c r="CT166" s="24"/>
      <c r="CU166" s="24"/>
      <c r="CV166" s="24"/>
      <c r="CW166" s="24"/>
      <c r="CX166" s="24"/>
      <c r="CY166" s="24"/>
      <c r="CZ166" s="24"/>
      <c r="DA166" s="24"/>
      <c r="DB166" s="24"/>
      <c r="DC166" s="24"/>
      <c r="DD166" s="24"/>
      <c r="DE166" s="24"/>
      <c r="DF166" s="24"/>
      <c r="DG166" s="24"/>
      <c r="DH166" s="24"/>
      <c r="DI166" s="24"/>
      <c r="DJ166" s="24"/>
      <c r="DK166" s="24"/>
      <c r="DL166" s="24"/>
      <c r="DM166" s="24"/>
      <c r="DN166" s="24"/>
      <c r="DO166" s="24"/>
      <c r="DP166" s="24"/>
      <c r="DQ166" s="24"/>
      <c r="DR166" s="24"/>
      <c r="DS166" s="24"/>
      <c r="DT166" s="24"/>
      <c r="DU166" s="24"/>
      <c r="DV166" s="24"/>
      <c r="DW166" s="24"/>
      <c r="DX166" s="24"/>
      <c r="DY166" s="24"/>
      <c r="DZ166" s="24"/>
      <c r="EA166" s="24"/>
      <c r="EB166" s="24"/>
      <c r="EC166" s="24"/>
      <c r="ED166" s="24"/>
      <c r="EE166" s="24"/>
      <c r="EF166" s="24"/>
      <c r="EG166" s="24"/>
      <c r="EH166" s="24"/>
      <c r="EI166" s="24"/>
      <c r="EJ166" s="24"/>
      <c r="EK166" s="24"/>
      <c r="EL166" s="24"/>
      <c r="EM166" s="24"/>
      <c r="EN166" s="24"/>
      <c r="EO166" s="24"/>
      <c r="EP166" s="24"/>
      <c r="EQ166" s="24"/>
      <c r="ER166" s="24"/>
      <c r="ES166" s="24"/>
      <c r="ET166" s="24"/>
      <c r="EU166" s="24"/>
      <c r="EV166" s="24"/>
      <c r="EW166" s="24"/>
      <c r="EX166" s="24"/>
      <c r="EY166" s="24"/>
      <c r="EZ166" s="24"/>
      <c r="FA166" s="24"/>
      <c r="FB166" s="24"/>
    </row>
    <row r="167" spans="2:158" ht="22.5" hidden="1" customHeight="1" outlineLevel="1" thickBot="1" x14ac:dyDescent="0.3">
      <c r="B167" s="27" t="s">
        <v>17</v>
      </c>
      <c r="C167" s="28"/>
      <c r="D167" s="32"/>
      <c r="E167" s="76">
        <v>43324</v>
      </c>
      <c r="F167" s="76">
        <v>43373</v>
      </c>
      <c r="G167" s="52">
        <f t="shared" si="151"/>
        <v>50</v>
      </c>
      <c r="H167" s="58">
        <v>8</v>
      </c>
      <c r="I167" s="64">
        <f t="shared" si="153"/>
        <v>3600</v>
      </c>
      <c r="J167" s="58" t="s">
        <v>54</v>
      </c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24"/>
      <c r="CO167" s="24"/>
      <c r="CP167" s="24"/>
      <c r="CQ167" s="24"/>
      <c r="CR167" s="24"/>
      <c r="CS167" s="24"/>
      <c r="CT167" s="24"/>
      <c r="CU167" s="24"/>
      <c r="CV167" s="24"/>
      <c r="CW167" s="24"/>
      <c r="CX167" s="24"/>
      <c r="CY167" s="24"/>
      <c r="CZ167" s="24"/>
      <c r="DA167" s="24"/>
      <c r="DB167" s="24"/>
      <c r="DC167" s="24"/>
      <c r="DD167" s="24"/>
      <c r="DE167" s="24"/>
      <c r="DF167" s="24"/>
      <c r="DG167" s="24"/>
      <c r="DH167" s="24"/>
      <c r="DI167" s="24"/>
      <c r="DJ167" s="24"/>
      <c r="DK167" s="24"/>
      <c r="DL167" s="24"/>
      <c r="DM167" s="24"/>
      <c r="DN167" s="24"/>
      <c r="DO167" s="24"/>
      <c r="DP167" s="24"/>
      <c r="DQ167" s="24"/>
      <c r="DR167" s="24"/>
      <c r="DS167" s="24"/>
      <c r="DT167" s="24"/>
      <c r="DU167" s="24"/>
      <c r="DV167" s="24"/>
      <c r="DW167" s="24"/>
      <c r="DX167" s="24"/>
      <c r="DY167" s="24"/>
      <c r="DZ167" s="24"/>
      <c r="EA167" s="24"/>
      <c r="EB167" s="24"/>
      <c r="EC167" s="24"/>
      <c r="ED167" s="24"/>
      <c r="EE167" s="24"/>
      <c r="EF167" s="24"/>
      <c r="EG167" s="24"/>
      <c r="EH167" s="24"/>
      <c r="EI167" s="24"/>
      <c r="EJ167" s="24"/>
      <c r="EK167" s="24"/>
      <c r="EL167" s="24"/>
      <c r="EM167" s="24"/>
      <c r="EN167" s="24"/>
      <c r="EO167" s="24"/>
      <c r="EP167" s="24"/>
      <c r="EQ167" s="24"/>
      <c r="ER167" s="24"/>
      <c r="ES167" s="24"/>
      <c r="ET167" s="24"/>
      <c r="EU167" s="24"/>
      <c r="EV167" s="24"/>
      <c r="EW167" s="24"/>
      <c r="EX167" s="24"/>
      <c r="EY167" s="24"/>
      <c r="EZ167" s="24"/>
      <c r="FA167" s="24"/>
      <c r="FB167" s="24"/>
    </row>
    <row r="168" spans="2:158" ht="22.5" customHeight="1" collapsed="1" thickBot="1" x14ac:dyDescent="0.3">
      <c r="B168" s="26" t="s">
        <v>18</v>
      </c>
      <c r="C168" s="26"/>
      <c r="D168" s="31"/>
      <c r="E168" s="75">
        <f>MIN(E169:E171)</f>
        <v>43313</v>
      </c>
      <c r="F168" s="75">
        <f>MAX(F169:F171)</f>
        <v>43373</v>
      </c>
      <c r="G168" s="51">
        <f t="shared" ref="G168:G171" si="154">IF(OR(ISBLANK(task_start),ISBLANK(task_end)),"",task_end-task_start+1)</f>
        <v>61</v>
      </c>
      <c r="H168" s="65"/>
      <c r="I168" s="65">
        <f>SUM(I169:I171)</f>
        <v>9270</v>
      </c>
      <c r="J168" s="65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  <c r="CA168" s="24"/>
      <c r="CB168" s="24"/>
      <c r="CC168" s="24"/>
      <c r="CD168" s="24"/>
      <c r="CE168" s="24"/>
      <c r="CF168" s="24"/>
      <c r="CG168" s="24"/>
      <c r="CH168" s="24"/>
      <c r="CI168" s="24"/>
      <c r="CJ168" s="24"/>
      <c r="CK168" s="24"/>
      <c r="CL168" s="24"/>
      <c r="CM168" s="24"/>
      <c r="CN168" s="24"/>
      <c r="CO168" s="24"/>
      <c r="CP168" s="24"/>
      <c r="CQ168" s="24"/>
      <c r="CR168" s="24"/>
      <c r="CS168" s="24"/>
      <c r="CT168" s="24"/>
      <c r="CU168" s="24"/>
      <c r="CV168" s="24"/>
      <c r="CW168" s="24"/>
      <c r="CX168" s="24"/>
      <c r="CY168" s="24"/>
      <c r="CZ168" s="24"/>
      <c r="DA168" s="24"/>
      <c r="DB168" s="24"/>
      <c r="DC168" s="24"/>
      <c r="DD168" s="24"/>
      <c r="DE168" s="24"/>
      <c r="DF168" s="24"/>
      <c r="DG168" s="24"/>
      <c r="DH168" s="24"/>
      <c r="DI168" s="24"/>
      <c r="DJ168" s="24"/>
      <c r="DK168" s="24"/>
      <c r="DL168" s="24"/>
      <c r="DM168" s="24"/>
      <c r="DN168" s="24"/>
      <c r="DO168" s="24"/>
      <c r="DP168" s="24"/>
      <c r="DQ168" s="24"/>
      <c r="DR168" s="24"/>
      <c r="DS168" s="24"/>
      <c r="DT168" s="24"/>
      <c r="DU168" s="24"/>
      <c r="DV168" s="24"/>
      <c r="DW168" s="24"/>
      <c r="DX168" s="24"/>
      <c r="DY168" s="24"/>
      <c r="DZ168" s="24"/>
      <c r="EA168" s="24"/>
      <c r="EB168" s="24"/>
      <c r="EC168" s="24"/>
      <c r="ED168" s="24"/>
      <c r="EE168" s="24"/>
      <c r="EF168" s="24"/>
      <c r="EG168" s="24"/>
      <c r="EH168" s="24"/>
      <c r="EI168" s="24"/>
      <c r="EJ168" s="24"/>
      <c r="EK168" s="24"/>
      <c r="EL168" s="24"/>
      <c r="EM168" s="24"/>
      <c r="EN168" s="24"/>
      <c r="EO168" s="24"/>
      <c r="EP168" s="24"/>
      <c r="EQ168" s="24"/>
      <c r="ER168" s="24"/>
      <c r="ES168" s="24"/>
      <c r="ET168" s="24"/>
      <c r="EU168" s="24"/>
      <c r="EV168" s="24"/>
      <c r="EW168" s="24"/>
      <c r="EX168" s="24"/>
      <c r="EY168" s="24"/>
      <c r="EZ168" s="24"/>
      <c r="FA168" s="24"/>
      <c r="FB168" s="24"/>
    </row>
    <row r="169" spans="2:158" ht="22.5" hidden="1" customHeight="1" outlineLevel="1" thickBot="1" x14ac:dyDescent="0.3">
      <c r="B169" s="27" t="s">
        <v>19</v>
      </c>
      <c r="C169" s="28"/>
      <c r="D169" s="32"/>
      <c r="E169" s="76">
        <v>43313</v>
      </c>
      <c r="F169" s="76">
        <v>43373</v>
      </c>
      <c r="G169" s="52">
        <f t="shared" si="154"/>
        <v>61</v>
      </c>
      <c r="H169" s="66">
        <v>8</v>
      </c>
      <c r="I169" s="66">
        <f t="shared" si="153"/>
        <v>4392</v>
      </c>
      <c r="J169" s="66" t="s">
        <v>56</v>
      </c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/>
      <c r="BZ169" s="24"/>
      <c r="CA169" s="24"/>
      <c r="CB169" s="24"/>
      <c r="CC169" s="24"/>
      <c r="CD169" s="24"/>
      <c r="CE169" s="24"/>
      <c r="CF169" s="24"/>
      <c r="CG169" s="24"/>
      <c r="CH169" s="24"/>
      <c r="CI169" s="24"/>
      <c r="CJ169" s="24"/>
      <c r="CK169" s="24"/>
      <c r="CL169" s="24"/>
      <c r="CM169" s="24"/>
      <c r="CN169" s="24"/>
      <c r="CO169" s="24"/>
      <c r="CP169" s="24"/>
      <c r="CQ169" s="24"/>
      <c r="CR169" s="24"/>
      <c r="CS169" s="24"/>
      <c r="CT169" s="24"/>
      <c r="CU169" s="24"/>
      <c r="CV169" s="24"/>
      <c r="CW169" s="24"/>
      <c r="CX169" s="24"/>
      <c r="CY169" s="24"/>
      <c r="CZ169" s="24"/>
      <c r="DA169" s="24"/>
      <c r="DB169" s="24"/>
      <c r="DC169" s="24"/>
      <c r="DD169" s="24"/>
      <c r="DE169" s="24"/>
      <c r="DF169" s="24"/>
      <c r="DG169" s="24"/>
      <c r="DH169" s="24"/>
      <c r="DI169" s="24"/>
      <c r="DJ169" s="24"/>
      <c r="DK169" s="24"/>
      <c r="DL169" s="24"/>
      <c r="DM169" s="24"/>
      <c r="DN169" s="24"/>
      <c r="DO169" s="24"/>
      <c r="DP169" s="24"/>
      <c r="DQ169" s="24"/>
      <c r="DR169" s="24"/>
      <c r="DS169" s="24"/>
      <c r="DT169" s="24"/>
      <c r="DU169" s="24"/>
      <c r="DV169" s="24"/>
      <c r="DW169" s="24"/>
      <c r="DX169" s="24"/>
      <c r="DY169" s="24"/>
      <c r="DZ169" s="24"/>
      <c r="EA169" s="24"/>
      <c r="EB169" s="24"/>
      <c r="EC169" s="24"/>
      <c r="ED169" s="24"/>
      <c r="EE169" s="24"/>
      <c r="EF169" s="24"/>
      <c r="EG169" s="24"/>
      <c r="EH169" s="24"/>
      <c r="EI169" s="24"/>
      <c r="EJ169" s="24"/>
      <c r="EK169" s="24"/>
      <c r="EL169" s="24"/>
      <c r="EM169" s="24"/>
      <c r="EN169" s="24"/>
      <c r="EO169" s="24"/>
      <c r="EP169" s="24"/>
      <c r="EQ169" s="24"/>
      <c r="ER169" s="24"/>
      <c r="ES169" s="24"/>
      <c r="ET169" s="24"/>
      <c r="EU169" s="24"/>
      <c r="EV169" s="24"/>
      <c r="EW169" s="24"/>
      <c r="EX169" s="24"/>
      <c r="EY169" s="24"/>
      <c r="EZ169" s="24"/>
      <c r="FA169" s="24"/>
      <c r="FB169" s="24"/>
    </row>
    <row r="170" spans="2:158" ht="22.5" hidden="1" customHeight="1" outlineLevel="1" thickBot="1" x14ac:dyDescent="0.3">
      <c r="B170" s="27" t="s">
        <v>21</v>
      </c>
      <c r="C170" s="28"/>
      <c r="D170" s="32"/>
      <c r="E170" s="76">
        <v>43317</v>
      </c>
      <c r="F170" s="76">
        <v>43373</v>
      </c>
      <c r="G170" s="52">
        <f t="shared" si="154"/>
        <v>57</v>
      </c>
      <c r="H170" s="66">
        <v>6</v>
      </c>
      <c r="I170" s="66">
        <f t="shared" si="153"/>
        <v>3078</v>
      </c>
      <c r="J170" s="66" t="s">
        <v>57</v>
      </c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  <c r="CL170" s="24"/>
      <c r="CM170" s="24"/>
      <c r="CN170" s="24"/>
      <c r="CO170" s="24"/>
      <c r="CP170" s="24"/>
      <c r="CQ170" s="24"/>
      <c r="CR170" s="24"/>
      <c r="CS170" s="24"/>
      <c r="CT170" s="24"/>
      <c r="CU170" s="24"/>
      <c r="CV170" s="24"/>
      <c r="CW170" s="24"/>
      <c r="CX170" s="24"/>
      <c r="CY170" s="24"/>
      <c r="CZ170" s="24"/>
      <c r="DA170" s="24"/>
      <c r="DB170" s="24"/>
      <c r="DC170" s="24"/>
      <c r="DD170" s="24"/>
      <c r="DE170" s="24"/>
      <c r="DF170" s="24"/>
      <c r="DG170" s="24"/>
      <c r="DH170" s="24"/>
      <c r="DI170" s="24"/>
      <c r="DJ170" s="24"/>
      <c r="DK170" s="24"/>
      <c r="DL170" s="24"/>
      <c r="DM170" s="24"/>
      <c r="DN170" s="24"/>
      <c r="DO170" s="24"/>
      <c r="DP170" s="24"/>
      <c r="DQ170" s="24"/>
      <c r="DR170" s="24"/>
      <c r="DS170" s="24"/>
      <c r="DT170" s="24"/>
      <c r="DU170" s="24"/>
      <c r="DV170" s="24"/>
      <c r="DW170" s="24"/>
      <c r="DX170" s="24"/>
      <c r="DY170" s="24"/>
      <c r="DZ170" s="24"/>
      <c r="EA170" s="24"/>
      <c r="EB170" s="24"/>
      <c r="EC170" s="24"/>
      <c r="ED170" s="24"/>
      <c r="EE170" s="24"/>
      <c r="EF170" s="24"/>
      <c r="EG170" s="24"/>
      <c r="EH170" s="24"/>
      <c r="EI170" s="24"/>
      <c r="EJ170" s="24"/>
      <c r="EK170" s="24"/>
      <c r="EL170" s="24"/>
      <c r="EM170" s="24"/>
      <c r="EN170" s="24"/>
      <c r="EO170" s="24"/>
      <c r="EP170" s="24"/>
      <c r="EQ170" s="24"/>
      <c r="ER170" s="24"/>
      <c r="ES170" s="24"/>
      <c r="ET170" s="24"/>
      <c r="EU170" s="24"/>
      <c r="EV170" s="24"/>
      <c r="EW170" s="24"/>
      <c r="EX170" s="24"/>
      <c r="EY170" s="24"/>
      <c r="EZ170" s="24"/>
      <c r="FA170" s="24"/>
      <c r="FB170" s="24"/>
    </row>
    <row r="171" spans="2:158" ht="22.5" hidden="1" customHeight="1" outlineLevel="1" thickBot="1" x14ac:dyDescent="0.3">
      <c r="B171" s="27" t="s">
        <v>20</v>
      </c>
      <c r="C171" s="28"/>
      <c r="D171" s="32"/>
      <c r="E171" s="76">
        <v>43324</v>
      </c>
      <c r="F171" s="76">
        <v>43373</v>
      </c>
      <c r="G171" s="52">
        <f t="shared" si="154"/>
        <v>50</v>
      </c>
      <c r="H171" s="66">
        <v>4</v>
      </c>
      <c r="I171" s="66">
        <f t="shared" si="153"/>
        <v>1800</v>
      </c>
      <c r="J171" s="66" t="s">
        <v>58</v>
      </c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4"/>
      <c r="CA171" s="24"/>
      <c r="CB171" s="24"/>
      <c r="CC171" s="24"/>
      <c r="CD171" s="24"/>
      <c r="CE171" s="24"/>
      <c r="CF171" s="24"/>
      <c r="CG171" s="24"/>
      <c r="CH171" s="24"/>
      <c r="CI171" s="24"/>
      <c r="CJ171" s="24"/>
      <c r="CK171" s="24"/>
      <c r="CL171" s="24"/>
      <c r="CM171" s="24"/>
      <c r="CN171" s="24"/>
      <c r="CO171" s="24"/>
      <c r="CP171" s="24"/>
      <c r="CQ171" s="24"/>
      <c r="CR171" s="24"/>
      <c r="CS171" s="24"/>
      <c r="CT171" s="24"/>
      <c r="CU171" s="24"/>
      <c r="CV171" s="24"/>
      <c r="CW171" s="24"/>
      <c r="CX171" s="24"/>
      <c r="CY171" s="24"/>
      <c r="CZ171" s="24"/>
      <c r="DA171" s="24"/>
      <c r="DB171" s="24"/>
      <c r="DC171" s="24"/>
      <c r="DD171" s="24"/>
      <c r="DE171" s="24"/>
      <c r="DF171" s="24"/>
      <c r="DG171" s="24"/>
      <c r="DH171" s="24"/>
      <c r="DI171" s="24"/>
      <c r="DJ171" s="24"/>
      <c r="DK171" s="24"/>
      <c r="DL171" s="24"/>
      <c r="DM171" s="24"/>
      <c r="DN171" s="24"/>
      <c r="DO171" s="24"/>
      <c r="DP171" s="24"/>
      <c r="DQ171" s="24"/>
      <c r="DR171" s="24"/>
      <c r="DS171" s="24"/>
      <c r="DT171" s="24"/>
      <c r="DU171" s="24"/>
      <c r="DV171" s="24"/>
      <c r="DW171" s="24"/>
      <c r="DX171" s="24"/>
      <c r="DY171" s="24"/>
      <c r="DZ171" s="24"/>
      <c r="EA171" s="24"/>
      <c r="EB171" s="24"/>
      <c r="EC171" s="24"/>
      <c r="ED171" s="24"/>
      <c r="EE171" s="24"/>
      <c r="EF171" s="24"/>
      <c r="EG171" s="24"/>
      <c r="EH171" s="24"/>
      <c r="EI171" s="24"/>
      <c r="EJ171" s="24"/>
      <c r="EK171" s="24"/>
      <c r="EL171" s="24"/>
      <c r="EM171" s="24"/>
      <c r="EN171" s="24"/>
      <c r="EO171" s="24"/>
      <c r="EP171" s="24"/>
      <c r="EQ171" s="24"/>
      <c r="ER171" s="24"/>
      <c r="ES171" s="24"/>
      <c r="ET171" s="24"/>
      <c r="EU171" s="24"/>
      <c r="EV171" s="24"/>
      <c r="EW171" s="24"/>
      <c r="EX171" s="24"/>
      <c r="EY171" s="24"/>
      <c r="EZ171" s="24"/>
      <c r="FA171" s="24"/>
      <c r="FB171" s="24"/>
    </row>
    <row r="172" spans="2:158" ht="22.5" customHeight="1" collapsed="1" thickBot="1" x14ac:dyDescent="0.3">
      <c r="B172" s="26" t="s">
        <v>22</v>
      </c>
      <c r="C172" s="26"/>
      <c r="D172" s="31"/>
      <c r="E172" s="75">
        <f>MIN(E173:E175)</f>
        <v>43339</v>
      </c>
      <c r="F172" s="75">
        <f>MAX(F173:F175)</f>
        <v>43373</v>
      </c>
      <c r="G172" s="51">
        <f t="shared" ref="G172:G175" si="155">IF(OR(ISBLANK(task_start),ISBLANK(task_end)),"",task_end-task_start+1)</f>
        <v>35</v>
      </c>
      <c r="H172" s="65"/>
      <c r="I172" s="65">
        <f>SUM(I173:I175)</f>
        <v>1116</v>
      </c>
      <c r="J172" s="65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24"/>
      <c r="BO172" s="24"/>
      <c r="BP172" s="24"/>
      <c r="BQ172" s="24"/>
      <c r="BR172" s="24"/>
      <c r="BS172" s="24"/>
      <c r="BT172" s="24"/>
      <c r="BU172" s="24"/>
      <c r="BV172" s="24"/>
      <c r="BW172" s="24"/>
      <c r="BX172" s="24"/>
      <c r="BY172" s="24"/>
      <c r="BZ172" s="24"/>
      <c r="CA172" s="24"/>
      <c r="CB172" s="24"/>
      <c r="CC172" s="24"/>
      <c r="CD172" s="24"/>
      <c r="CE172" s="24"/>
      <c r="CF172" s="24"/>
      <c r="CG172" s="24"/>
      <c r="CH172" s="24"/>
      <c r="CI172" s="24"/>
      <c r="CJ172" s="24"/>
      <c r="CK172" s="24"/>
      <c r="CL172" s="24"/>
      <c r="CM172" s="24"/>
      <c r="CN172" s="24"/>
      <c r="CO172" s="24"/>
      <c r="CP172" s="24"/>
      <c r="CQ172" s="24"/>
      <c r="CR172" s="24"/>
      <c r="CS172" s="24"/>
      <c r="CT172" s="24"/>
      <c r="CU172" s="24"/>
      <c r="CV172" s="24"/>
      <c r="CW172" s="24"/>
      <c r="CX172" s="24"/>
      <c r="CY172" s="24"/>
      <c r="CZ172" s="24"/>
      <c r="DA172" s="24"/>
      <c r="DB172" s="24"/>
      <c r="DC172" s="24"/>
      <c r="DD172" s="24"/>
      <c r="DE172" s="24"/>
      <c r="DF172" s="24"/>
      <c r="DG172" s="24"/>
      <c r="DH172" s="24"/>
      <c r="DI172" s="24"/>
      <c r="DJ172" s="24"/>
      <c r="DK172" s="24"/>
      <c r="DL172" s="24"/>
      <c r="DM172" s="24"/>
      <c r="DN172" s="24"/>
      <c r="DO172" s="24"/>
      <c r="DP172" s="24"/>
      <c r="DQ172" s="24"/>
      <c r="DR172" s="24"/>
      <c r="DS172" s="24"/>
      <c r="DT172" s="24"/>
      <c r="DU172" s="24"/>
      <c r="DV172" s="24"/>
      <c r="DW172" s="24"/>
      <c r="DX172" s="24"/>
      <c r="DY172" s="24"/>
      <c r="DZ172" s="24"/>
      <c r="EA172" s="24"/>
      <c r="EB172" s="24"/>
      <c r="EC172" s="24"/>
      <c r="ED172" s="24"/>
      <c r="EE172" s="24"/>
      <c r="EF172" s="24"/>
      <c r="EG172" s="24"/>
      <c r="EH172" s="24"/>
      <c r="EI172" s="24"/>
      <c r="EJ172" s="24"/>
      <c r="EK172" s="24"/>
      <c r="EL172" s="24"/>
      <c r="EM172" s="24"/>
      <c r="EN172" s="24"/>
      <c r="EO172" s="24"/>
      <c r="EP172" s="24"/>
      <c r="EQ172" s="24"/>
      <c r="ER172" s="24"/>
      <c r="ES172" s="24"/>
      <c r="ET172" s="24"/>
      <c r="EU172" s="24"/>
      <c r="EV172" s="24"/>
      <c r="EW172" s="24"/>
      <c r="EX172" s="24"/>
      <c r="EY172" s="24"/>
      <c r="EZ172" s="24"/>
      <c r="FA172" s="24"/>
      <c r="FB172" s="24"/>
    </row>
    <row r="173" spans="2:158" ht="22.5" hidden="1" customHeight="1" outlineLevel="1" thickBot="1" x14ac:dyDescent="0.3">
      <c r="B173" s="27" t="s">
        <v>59</v>
      </c>
      <c r="C173" s="28"/>
      <c r="D173" s="32"/>
      <c r="E173" s="76">
        <v>43359</v>
      </c>
      <c r="F173" s="76">
        <v>43370</v>
      </c>
      <c r="G173" s="52">
        <f t="shared" si="155"/>
        <v>12</v>
      </c>
      <c r="H173" s="66">
        <v>5</v>
      </c>
      <c r="I173" s="66">
        <f t="shared" ref="I173:I175" si="156">H173*9*G173</f>
        <v>540</v>
      </c>
      <c r="J173" s="66" t="s">
        <v>39</v>
      </c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  <c r="BP173" s="24"/>
      <c r="BQ173" s="24"/>
      <c r="BR173" s="24"/>
      <c r="BS173" s="24"/>
      <c r="BT173" s="24"/>
      <c r="BU173" s="24"/>
      <c r="BV173" s="24"/>
      <c r="BW173" s="24"/>
      <c r="BX173" s="24"/>
      <c r="BY173" s="24"/>
      <c r="BZ173" s="24"/>
      <c r="CA173" s="24"/>
      <c r="CB173" s="24"/>
      <c r="CC173" s="24"/>
      <c r="CD173" s="24"/>
      <c r="CE173" s="24"/>
      <c r="CF173" s="24"/>
      <c r="CG173" s="24"/>
      <c r="CH173" s="24"/>
      <c r="CI173" s="24"/>
      <c r="CJ173" s="24"/>
      <c r="CK173" s="24"/>
      <c r="CL173" s="24"/>
      <c r="CM173" s="24"/>
      <c r="CN173" s="24"/>
      <c r="CO173" s="24"/>
      <c r="CP173" s="24"/>
      <c r="CQ173" s="24"/>
      <c r="CR173" s="24"/>
      <c r="CS173" s="24"/>
      <c r="CT173" s="24"/>
      <c r="CU173" s="24"/>
      <c r="CV173" s="24"/>
      <c r="CW173" s="24"/>
      <c r="CX173" s="24"/>
      <c r="CY173" s="24"/>
      <c r="CZ173" s="24"/>
      <c r="DA173" s="24"/>
      <c r="DB173" s="24"/>
      <c r="DC173" s="24"/>
      <c r="DD173" s="24"/>
      <c r="DE173" s="24"/>
      <c r="DF173" s="24"/>
      <c r="DG173" s="24"/>
      <c r="DH173" s="24"/>
      <c r="DI173" s="24"/>
      <c r="DJ173" s="24"/>
      <c r="DK173" s="24"/>
      <c r="DL173" s="24"/>
      <c r="DM173" s="24"/>
      <c r="DN173" s="24"/>
      <c r="DO173" s="24"/>
      <c r="DP173" s="24"/>
      <c r="DQ173" s="24"/>
      <c r="DR173" s="24"/>
      <c r="DS173" s="24"/>
      <c r="DT173" s="24"/>
      <c r="DU173" s="24"/>
      <c r="DV173" s="24"/>
      <c r="DW173" s="24"/>
      <c r="DX173" s="24"/>
      <c r="DY173" s="24"/>
      <c r="DZ173" s="24"/>
      <c r="EA173" s="24"/>
      <c r="EB173" s="24"/>
      <c r="EC173" s="24"/>
      <c r="ED173" s="24"/>
      <c r="EE173" s="24"/>
      <c r="EF173" s="24"/>
      <c r="EG173" s="24"/>
      <c r="EH173" s="24"/>
      <c r="EI173" s="24"/>
      <c r="EJ173" s="24"/>
      <c r="EK173" s="24"/>
      <c r="EL173" s="24"/>
      <c r="EM173" s="24"/>
      <c r="EN173" s="24"/>
      <c r="EO173" s="24"/>
      <c r="EP173" s="24"/>
      <c r="EQ173" s="24"/>
      <c r="ER173" s="24"/>
      <c r="ES173" s="24"/>
      <c r="ET173" s="24"/>
      <c r="EU173" s="24"/>
      <c r="EV173" s="24"/>
      <c r="EW173" s="24"/>
      <c r="EX173" s="24"/>
      <c r="EY173" s="24"/>
      <c r="EZ173" s="24"/>
      <c r="FA173" s="24"/>
      <c r="FB173" s="24"/>
    </row>
    <row r="174" spans="2:158" ht="22.5" hidden="1" customHeight="1" outlineLevel="1" thickBot="1" x14ac:dyDescent="0.3">
      <c r="B174" s="27" t="s">
        <v>23</v>
      </c>
      <c r="C174" s="28"/>
      <c r="D174" s="32"/>
      <c r="E174" s="76">
        <v>43367</v>
      </c>
      <c r="F174" s="76">
        <v>43373</v>
      </c>
      <c r="G174" s="52">
        <f t="shared" si="155"/>
        <v>7</v>
      </c>
      <c r="H174" s="66">
        <v>4</v>
      </c>
      <c r="I174" s="66">
        <f t="shared" si="156"/>
        <v>252</v>
      </c>
      <c r="J174" s="66" t="s">
        <v>41</v>
      </c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CR174" s="24"/>
      <c r="CS174" s="24"/>
      <c r="CT174" s="24"/>
      <c r="CU174" s="24"/>
      <c r="CV174" s="24"/>
      <c r="CW174" s="24"/>
      <c r="CX174" s="24"/>
      <c r="CY174" s="24"/>
      <c r="CZ174" s="24"/>
      <c r="DA174" s="24"/>
      <c r="DB174" s="24"/>
      <c r="DC174" s="24"/>
      <c r="DD174" s="24"/>
      <c r="DE174" s="24"/>
      <c r="DF174" s="24"/>
      <c r="DG174" s="24"/>
      <c r="DH174" s="24"/>
      <c r="DI174" s="24"/>
      <c r="DJ174" s="24"/>
      <c r="DK174" s="24"/>
      <c r="DL174" s="24"/>
      <c r="DM174" s="24"/>
      <c r="DN174" s="24"/>
      <c r="DO174" s="24"/>
      <c r="DP174" s="24"/>
      <c r="DQ174" s="24"/>
      <c r="DR174" s="24"/>
      <c r="DS174" s="24"/>
      <c r="DT174" s="24"/>
      <c r="DU174" s="24"/>
      <c r="DV174" s="24"/>
      <c r="DW174" s="24"/>
      <c r="DX174" s="24"/>
      <c r="DY174" s="24"/>
      <c r="DZ174" s="24"/>
      <c r="EA174" s="24"/>
      <c r="EB174" s="24"/>
      <c r="EC174" s="24"/>
      <c r="ED174" s="24"/>
      <c r="EE174" s="24"/>
      <c r="EF174" s="24"/>
      <c r="EG174" s="24"/>
      <c r="EH174" s="24"/>
      <c r="EI174" s="24"/>
      <c r="EJ174" s="24"/>
      <c r="EK174" s="24"/>
      <c r="EL174" s="24"/>
      <c r="EM174" s="24"/>
      <c r="EN174" s="24"/>
      <c r="EO174" s="24"/>
      <c r="EP174" s="24"/>
      <c r="EQ174" s="24"/>
      <c r="ER174" s="24"/>
      <c r="ES174" s="24"/>
      <c r="ET174" s="24"/>
      <c r="EU174" s="24"/>
      <c r="EV174" s="24"/>
      <c r="EW174" s="24"/>
      <c r="EX174" s="24"/>
      <c r="EY174" s="24"/>
      <c r="EZ174" s="24"/>
      <c r="FA174" s="24"/>
      <c r="FB174" s="24"/>
    </row>
    <row r="175" spans="2:158" ht="22.5" hidden="1" customHeight="1" outlineLevel="1" thickBot="1" x14ac:dyDescent="0.3">
      <c r="B175" s="74" t="s">
        <v>60</v>
      </c>
      <c r="C175" s="28"/>
      <c r="D175" s="32"/>
      <c r="E175" s="76">
        <v>43339</v>
      </c>
      <c r="F175" s="76">
        <v>43347</v>
      </c>
      <c r="G175" s="52">
        <f t="shared" si="155"/>
        <v>9</v>
      </c>
      <c r="H175" s="66">
        <v>4</v>
      </c>
      <c r="I175" s="66">
        <f t="shared" si="156"/>
        <v>324</v>
      </c>
      <c r="J175" s="66" t="s">
        <v>43</v>
      </c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  <c r="BV175" s="24"/>
      <c r="BW175" s="24"/>
      <c r="BX175" s="24"/>
      <c r="BY175" s="24"/>
      <c r="BZ175" s="24"/>
      <c r="CA175" s="24"/>
      <c r="CB175" s="24"/>
      <c r="CC175" s="24"/>
      <c r="CD175" s="24"/>
      <c r="CE175" s="24"/>
      <c r="CF175" s="24"/>
      <c r="CG175" s="24"/>
      <c r="CH175" s="24"/>
      <c r="CI175" s="24"/>
      <c r="CJ175" s="24"/>
      <c r="CK175" s="24"/>
      <c r="CL175" s="24"/>
      <c r="CM175" s="24"/>
      <c r="CN175" s="24"/>
      <c r="CO175" s="24"/>
      <c r="CP175" s="24"/>
      <c r="CQ175" s="24"/>
      <c r="CR175" s="24"/>
      <c r="CS175" s="24"/>
      <c r="CT175" s="24"/>
      <c r="CU175" s="24"/>
      <c r="CV175" s="24"/>
      <c r="CW175" s="24"/>
      <c r="CX175" s="24"/>
      <c r="CY175" s="24"/>
      <c r="CZ175" s="24"/>
      <c r="DA175" s="24"/>
      <c r="DB175" s="24"/>
      <c r="DC175" s="24"/>
      <c r="DD175" s="24"/>
      <c r="DE175" s="24"/>
      <c r="DF175" s="24"/>
      <c r="DG175" s="24"/>
      <c r="DH175" s="24"/>
      <c r="DI175" s="24"/>
      <c r="DJ175" s="24"/>
      <c r="DK175" s="24"/>
      <c r="DL175" s="24"/>
      <c r="DM175" s="24"/>
      <c r="DN175" s="24"/>
      <c r="DO175" s="24"/>
      <c r="DP175" s="24"/>
      <c r="DQ175" s="24"/>
      <c r="DR175" s="24"/>
      <c r="DS175" s="24"/>
      <c r="DT175" s="24"/>
      <c r="DU175" s="24"/>
      <c r="DV175" s="24"/>
      <c r="DW175" s="24"/>
      <c r="DX175" s="24"/>
      <c r="DY175" s="24"/>
      <c r="DZ175" s="24"/>
      <c r="EA175" s="24"/>
      <c r="EB175" s="24"/>
      <c r="EC175" s="24"/>
      <c r="ED175" s="24"/>
      <c r="EE175" s="24"/>
      <c r="EF175" s="24"/>
      <c r="EG175" s="24"/>
      <c r="EH175" s="24"/>
      <c r="EI175" s="24"/>
      <c r="EJ175" s="24"/>
      <c r="EK175" s="24"/>
      <c r="EL175" s="24"/>
      <c r="EM175" s="24"/>
      <c r="EN175" s="24"/>
      <c r="EO175" s="24"/>
      <c r="EP175" s="24"/>
      <c r="EQ175" s="24"/>
      <c r="ER175" s="24"/>
      <c r="ES175" s="24"/>
      <c r="ET175" s="24"/>
      <c r="EU175" s="24"/>
      <c r="EV175" s="24"/>
      <c r="EW175" s="24"/>
      <c r="EX175" s="24"/>
      <c r="EY175" s="24"/>
      <c r="EZ175" s="24"/>
      <c r="FA175" s="24"/>
      <c r="FB175" s="24"/>
    </row>
    <row r="176" spans="2:158" ht="22.5" customHeight="1" collapsed="1" thickBot="1" x14ac:dyDescent="0.3">
      <c r="B176" s="26" t="s">
        <v>24</v>
      </c>
      <c r="C176" s="26"/>
      <c r="D176" s="31"/>
      <c r="E176" s="75">
        <f>MIN(E177:E178)</f>
        <v>43350</v>
      </c>
      <c r="F176" s="75">
        <f>MAX(F177:F178)</f>
        <v>43373</v>
      </c>
      <c r="G176" s="51">
        <f t="shared" ref="G176:G178" si="157">IF(OR(ISBLANK(task_start),ISBLANK(task_end)),"",task_end-task_start+1)</f>
        <v>24</v>
      </c>
      <c r="H176" s="65"/>
      <c r="I176" s="65">
        <f>SUM(I177:I178)</f>
        <v>1026</v>
      </c>
      <c r="J176" s="65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  <c r="BS176" s="24"/>
      <c r="BT176" s="24"/>
      <c r="BU176" s="24"/>
      <c r="BV176" s="24"/>
      <c r="BW176" s="24"/>
      <c r="BX176" s="24"/>
      <c r="BY176" s="24"/>
      <c r="BZ176" s="24"/>
      <c r="CA176" s="24"/>
      <c r="CB176" s="24"/>
      <c r="CC176" s="24"/>
      <c r="CD176" s="24"/>
      <c r="CE176" s="24"/>
      <c r="CF176" s="24"/>
      <c r="CG176" s="24"/>
      <c r="CH176" s="24"/>
      <c r="CI176" s="24"/>
      <c r="CJ176" s="24"/>
      <c r="CK176" s="24"/>
      <c r="CL176" s="24"/>
      <c r="CM176" s="24"/>
      <c r="CN176" s="24"/>
      <c r="CO176" s="24"/>
      <c r="CP176" s="24"/>
      <c r="CQ176" s="24"/>
      <c r="CR176" s="24"/>
      <c r="CS176" s="24"/>
      <c r="CT176" s="24"/>
      <c r="CU176" s="24"/>
      <c r="CV176" s="24"/>
      <c r="CW176" s="24"/>
      <c r="CX176" s="24"/>
      <c r="CY176" s="24"/>
      <c r="CZ176" s="24"/>
      <c r="DA176" s="24"/>
      <c r="DB176" s="24"/>
      <c r="DC176" s="24"/>
      <c r="DD176" s="24"/>
      <c r="DE176" s="24"/>
      <c r="DF176" s="24"/>
      <c r="DG176" s="24"/>
      <c r="DH176" s="24"/>
      <c r="DI176" s="24"/>
      <c r="DJ176" s="24"/>
      <c r="DK176" s="24"/>
      <c r="DL176" s="24"/>
      <c r="DM176" s="24"/>
      <c r="DN176" s="24"/>
      <c r="DO176" s="24"/>
      <c r="DP176" s="24"/>
      <c r="DQ176" s="24"/>
      <c r="DR176" s="24"/>
      <c r="DS176" s="24"/>
      <c r="DT176" s="24"/>
      <c r="DU176" s="24"/>
      <c r="DV176" s="24"/>
      <c r="DW176" s="24"/>
      <c r="DX176" s="24"/>
      <c r="DY176" s="24"/>
      <c r="DZ176" s="24"/>
      <c r="EA176" s="24"/>
      <c r="EB176" s="24"/>
      <c r="EC176" s="24"/>
      <c r="ED176" s="24"/>
      <c r="EE176" s="24"/>
      <c r="EF176" s="24"/>
      <c r="EG176" s="24"/>
      <c r="EH176" s="24"/>
      <c r="EI176" s="24"/>
      <c r="EJ176" s="24"/>
      <c r="EK176" s="24"/>
      <c r="EL176" s="24"/>
      <c r="EM176" s="24"/>
      <c r="EN176" s="24"/>
      <c r="EO176" s="24"/>
      <c r="EP176" s="24"/>
      <c r="EQ176" s="24"/>
      <c r="ER176" s="24"/>
      <c r="ES176" s="24"/>
      <c r="ET176" s="24"/>
      <c r="EU176" s="24"/>
      <c r="EV176" s="24"/>
      <c r="EW176" s="24"/>
      <c r="EX176" s="24"/>
      <c r="EY176" s="24"/>
      <c r="EZ176" s="24"/>
      <c r="FA176" s="24"/>
      <c r="FB176" s="24"/>
    </row>
    <row r="177" spans="2:158" ht="22.5" hidden="1" customHeight="1" outlineLevel="1" thickBot="1" x14ac:dyDescent="0.3">
      <c r="B177" s="27" t="s">
        <v>19</v>
      </c>
      <c r="C177" s="28"/>
      <c r="D177" s="32"/>
      <c r="E177" s="76">
        <v>43350</v>
      </c>
      <c r="F177" s="76">
        <v>43373</v>
      </c>
      <c r="G177" s="52">
        <f t="shared" si="157"/>
        <v>24</v>
      </c>
      <c r="H177" s="66">
        <v>4</v>
      </c>
      <c r="I177" s="66">
        <f>H177*9*G177</f>
        <v>864</v>
      </c>
      <c r="J177" s="86" t="s">
        <v>43</v>
      </c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  <c r="BZ177" s="24"/>
      <c r="CA177" s="24"/>
      <c r="CB177" s="24"/>
      <c r="CC177" s="24"/>
      <c r="CD177" s="24"/>
      <c r="CE177" s="24"/>
      <c r="CF177" s="24"/>
      <c r="CG177" s="24"/>
      <c r="CH177" s="24"/>
      <c r="CI177" s="24"/>
      <c r="CJ177" s="24"/>
      <c r="CK177" s="24"/>
      <c r="CL177" s="24"/>
      <c r="CM177" s="24"/>
      <c r="CN177" s="24"/>
      <c r="CO177" s="24"/>
      <c r="CP177" s="24"/>
      <c r="CQ177" s="24"/>
      <c r="CR177" s="24"/>
      <c r="CS177" s="24"/>
      <c r="CT177" s="24"/>
      <c r="CU177" s="24"/>
      <c r="CV177" s="24"/>
      <c r="CW177" s="24"/>
      <c r="CX177" s="24"/>
      <c r="CY177" s="24"/>
      <c r="CZ177" s="24"/>
      <c r="DA177" s="24"/>
      <c r="DB177" s="24"/>
      <c r="DC177" s="24"/>
      <c r="DD177" s="24"/>
      <c r="DE177" s="24"/>
      <c r="DF177" s="24"/>
      <c r="DG177" s="24"/>
      <c r="DH177" s="24"/>
      <c r="DI177" s="24"/>
      <c r="DJ177" s="24"/>
      <c r="DK177" s="24"/>
      <c r="DL177" s="24"/>
      <c r="DM177" s="24"/>
      <c r="DN177" s="24"/>
      <c r="DO177" s="24"/>
      <c r="DP177" s="24"/>
      <c r="DQ177" s="24"/>
      <c r="DR177" s="24"/>
      <c r="DS177" s="24"/>
      <c r="DT177" s="24"/>
      <c r="DU177" s="24"/>
      <c r="DV177" s="24"/>
      <c r="DW177" s="24"/>
      <c r="DX177" s="24"/>
      <c r="DY177" s="24"/>
      <c r="DZ177" s="24"/>
      <c r="EA177" s="24"/>
      <c r="EB177" s="24"/>
      <c r="EC177" s="24"/>
      <c r="ED177" s="24"/>
      <c r="EE177" s="24"/>
      <c r="EF177" s="24"/>
      <c r="EG177" s="24"/>
      <c r="EH177" s="24"/>
      <c r="EI177" s="24"/>
      <c r="EJ177" s="24"/>
      <c r="EK177" s="24"/>
      <c r="EL177" s="24"/>
      <c r="EM177" s="24"/>
      <c r="EN177" s="24"/>
      <c r="EO177" s="24"/>
      <c r="EP177" s="24"/>
      <c r="EQ177" s="24"/>
      <c r="ER177" s="24"/>
      <c r="ES177" s="24"/>
      <c r="ET177" s="24"/>
      <c r="EU177" s="24"/>
      <c r="EV177" s="24"/>
      <c r="EW177" s="24"/>
      <c r="EX177" s="24"/>
      <c r="EY177" s="24"/>
      <c r="EZ177" s="24"/>
      <c r="FA177" s="24"/>
      <c r="FB177" s="24"/>
    </row>
    <row r="178" spans="2:158" ht="22.5" hidden="1" customHeight="1" outlineLevel="1" thickBot="1" x14ac:dyDescent="0.3">
      <c r="B178" s="27" t="s">
        <v>25</v>
      </c>
      <c r="C178" s="28"/>
      <c r="D178" s="32"/>
      <c r="E178" s="76">
        <v>43350</v>
      </c>
      <c r="F178" s="76">
        <v>43358</v>
      </c>
      <c r="G178" s="52">
        <f t="shared" si="157"/>
        <v>9</v>
      </c>
      <c r="H178" s="66">
        <v>2</v>
      </c>
      <c r="I178" s="66">
        <f>H178*9*G178</f>
        <v>162</v>
      </c>
      <c r="J178" s="88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24"/>
      <c r="CO178" s="24"/>
      <c r="CP178" s="24"/>
      <c r="CQ178" s="24"/>
      <c r="CR178" s="24"/>
      <c r="CS178" s="24"/>
      <c r="CT178" s="24"/>
      <c r="CU178" s="24"/>
      <c r="CV178" s="24"/>
      <c r="CW178" s="24"/>
      <c r="CX178" s="24"/>
      <c r="CY178" s="24"/>
      <c r="CZ178" s="24"/>
      <c r="DA178" s="24"/>
      <c r="DB178" s="24"/>
      <c r="DC178" s="24"/>
      <c r="DD178" s="24"/>
      <c r="DE178" s="24"/>
      <c r="DF178" s="24"/>
      <c r="DG178" s="24"/>
      <c r="DH178" s="24"/>
      <c r="DI178" s="24"/>
      <c r="DJ178" s="24"/>
      <c r="DK178" s="24"/>
      <c r="DL178" s="24"/>
      <c r="DM178" s="24"/>
      <c r="DN178" s="24"/>
      <c r="DO178" s="24"/>
      <c r="DP178" s="24"/>
      <c r="DQ178" s="24"/>
      <c r="DR178" s="24"/>
      <c r="DS178" s="24"/>
      <c r="DT178" s="24"/>
      <c r="DU178" s="24"/>
      <c r="DV178" s="24"/>
      <c r="DW178" s="24"/>
      <c r="DX178" s="24"/>
      <c r="DY178" s="24"/>
      <c r="DZ178" s="24"/>
      <c r="EA178" s="24"/>
      <c r="EB178" s="24"/>
      <c r="EC178" s="24"/>
      <c r="ED178" s="24"/>
      <c r="EE178" s="24"/>
      <c r="EF178" s="24"/>
      <c r="EG178" s="24"/>
      <c r="EH178" s="24"/>
      <c r="EI178" s="24"/>
      <c r="EJ178" s="24"/>
      <c r="EK178" s="24"/>
      <c r="EL178" s="24"/>
      <c r="EM178" s="24"/>
      <c r="EN178" s="24"/>
      <c r="EO178" s="24"/>
      <c r="EP178" s="24"/>
      <c r="EQ178" s="24"/>
      <c r="ER178" s="24"/>
      <c r="ES178" s="24"/>
      <c r="ET178" s="24"/>
      <c r="EU178" s="24"/>
      <c r="EV178" s="24"/>
      <c r="EW178" s="24"/>
      <c r="EX178" s="24"/>
      <c r="EY178" s="24"/>
      <c r="EZ178" s="24"/>
      <c r="FA178" s="24"/>
      <c r="FB178" s="24"/>
    </row>
    <row r="179" spans="2:158" ht="22.5" customHeight="1" collapsed="1" thickBot="1" x14ac:dyDescent="0.3">
      <c r="B179" s="26" t="s">
        <v>26</v>
      </c>
      <c r="C179" s="26"/>
      <c r="D179" s="31"/>
      <c r="E179" s="75">
        <f>MIN(E180:E182)</f>
        <v>43326</v>
      </c>
      <c r="F179" s="75">
        <f>MAX(F180:F182)</f>
        <v>43358</v>
      </c>
      <c r="G179" s="51">
        <f t="shared" ref="G179:G180" si="158">IF(OR(ISBLANK(task_start),ISBLANK(task_end)),"",task_end-task_start+1)</f>
        <v>33</v>
      </c>
      <c r="H179" s="65"/>
      <c r="I179" s="65">
        <f>SUM(I180)</f>
        <v>1188</v>
      </c>
      <c r="J179" s="65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24"/>
      <c r="BO179" s="24"/>
      <c r="BP179" s="24"/>
      <c r="BQ179" s="24"/>
      <c r="BR179" s="24"/>
      <c r="BS179" s="24"/>
      <c r="BT179" s="24"/>
      <c r="BU179" s="24"/>
      <c r="BV179" s="24"/>
      <c r="BW179" s="24"/>
      <c r="BX179" s="24"/>
      <c r="BY179" s="24"/>
      <c r="BZ179" s="24"/>
      <c r="CA179" s="24"/>
      <c r="CB179" s="24"/>
      <c r="CC179" s="24"/>
      <c r="CD179" s="24"/>
      <c r="CE179" s="24"/>
      <c r="CF179" s="24"/>
      <c r="CG179" s="24"/>
      <c r="CH179" s="24"/>
      <c r="CI179" s="24"/>
      <c r="CJ179" s="24"/>
      <c r="CK179" s="24"/>
      <c r="CL179" s="24"/>
      <c r="CM179" s="24"/>
      <c r="CN179" s="24"/>
      <c r="CO179" s="24"/>
      <c r="CP179" s="24"/>
      <c r="CQ179" s="24"/>
      <c r="CR179" s="24"/>
      <c r="CS179" s="24"/>
      <c r="CT179" s="24"/>
      <c r="CU179" s="24"/>
      <c r="CV179" s="24"/>
      <c r="CW179" s="24"/>
      <c r="CX179" s="24"/>
      <c r="CY179" s="24"/>
      <c r="CZ179" s="24"/>
      <c r="DA179" s="24"/>
      <c r="DB179" s="24"/>
      <c r="DC179" s="24"/>
      <c r="DD179" s="24"/>
      <c r="DE179" s="24"/>
      <c r="DF179" s="24"/>
      <c r="DG179" s="24"/>
      <c r="DH179" s="24"/>
      <c r="DI179" s="24"/>
      <c r="DJ179" s="24"/>
      <c r="DK179" s="24"/>
      <c r="DL179" s="24"/>
      <c r="DM179" s="24"/>
      <c r="DN179" s="24"/>
      <c r="DO179" s="24"/>
      <c r="DP179" s="24"/>
      <c r="DQ179" s="24"/>
      <c r="DR179" s="24"/>
      <c r="DS179" s="24"/>
      <c r="DT179" s="24"/>
      <c r="DU179" s="24"/>
      <c r="DV179" s="24"/>
      <c r="DW179" s="24"/>
      <c r="DX179" s="24"/>
      <c r="DY179" s="24"/>
      <c r="DZ179" s="24"/>
      <c r="EA179" s="24"/>
      <c r="EB179" s="24"/>
      <c r="EC179" s="24"/>
      <c r="ED179" s="24"/>
      <c r="EE179" s="24"/>
      <c r="EF179" s="24"/>
      <c r="EG179" s="24"/>
      <c r="EH179" s="24"/>
      <c r="EI179" s="24"/>
      <c r="EJ179" s="24"/>
      <c r="EK179" s="24"/>
      <c r="EL179" s="24"/>
      <c r="EM179" s="24"/>
      <c r="EN179" s="24"/>
      <c r="EO179" s="24"/>
      <c r="EP179" s="24"/>
      <c r="EQ179" s="24"/>
      <c r="ER179" s="24"/>
      <c r="ES179" s="24"/>
      <c r="ET179" s="24"/>
      <c r="EU179" s="24"/>
      <c r="EV179" s="24"/>
      <c r="EW179" s="24"/>
      <c r="EX179" s="24"/>
      <c r="EY179" s="24"/>
      <c r="EZ179" s="24"/>
      <c r="FA179" s="24"/>
      <c r="FB179" s="24"/>
    </row>
    <row r="180" spans="2:158" ht="22.5" hidden="1" customHeight="1" outlineLevel="1" thickBot="1" x14ac:dyDescent="0.3">
      <c r="B180" s="27" t="s">
        <v>62</v>
      </c>
      <c r="C180" s="28"/>
      <c r="D180" s="32"/>
      <c r="E180" s="80">
        <v>43326</v>
      </c>
      <c r="F180" s="80">
        <v>43358</v>
      </c>
      <c r="G180" s="89">
        <f t="shared" si="158"/>
        <v>33</v>
      </c>
      <c r="H180" s="77">
        <v>4</v>
      </c>
      <c r="I180" s="77">
        <f>H180*9*G180</f>
        <v>1188</v>
      </c>
      <c r="J180" s="77" t="s">
        <v>41</v>
      </c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24"/>
      <c r="BO180" s="24"/>
      <c r="BP180" s="24"/>
      <c r="BQ180" s="24"/>
      <c r="BR180" s="24"/>
      <c r="BS180" s="24"/>
      <c r="BT180" s="24"/>
      <c r="BU180" s="24"/>
      <c r="BV180" s="24"/>
      <c r="BW180" s="24"/>
      <c r="BX180" s="24"/>
      <c r="BY180" s="24"/>
      <c r="BZ180" s="24"/>
      <c r="CA180" s="24"/>
      <c r="CB180" s="24"/>
      <c r="CC180" s="24"/>
      <c r="CD180" s="24"/>
      <c r="CE180" s="24"/>
      <c r="CF180" s="24"/>
      <c r="CG180" s="24"/>
      <c r="CH180" s="24"/>
      <c r="CI180" s="24"/>
      <c r="CJ180" s="24"/>
      <c r="CK180" s="24"/>
      <c r="CL180" s="24"/>
      <c r="CM180" s="24"/>
      <c r="CN180" s="24"/>
      <c r="CO180" s="24"/>
      <c r="CP180" s="24"/>
      <c r="CQ180" s="24"/>
      <c r="CR180" s="24"/>
      <c r="CS180" s="24"/>
      <c r="CT180" s="24"/>
      <c r="CU180" s="24"/>
      <c r="CV180" s="24"/>
      <c r="CW180" s="24"/>
      <c r="CX180" s="24"/>
      <c r="CY180" s="24"/>
      <c r="CZ180" s="24"/>
      <c r="DA180" s="24"/>
      <c r="DB180" s="24"/>
      <c r="DC180" s="24"/>
      <c r="DD180" s="24"/>
      <c r="DE180" s="24"/>
      <c r="DF180" s="24"/>
      <c r="DG180" s="24"/>
      <c r="DH180" s="24"/>
      <c r="DI180" s="24"/>
      <c r="DJ180" s="24"/>
      <c r="DK180" s="24"/>
      <c r="DL180" s="24"/>
      <c r="DM180" s="24"/>
      <c r="DN180" s="24"/>
      <c r="DO180" s="24"/>
      <c r="DP180" s="24"/>
      <c r="DQ180" s="24"/>
      <c r="DR180" s="24"/>
      <c r="DS180" s="24"/>
      <c r="DT180" s="24"/>
      <c r="DU180" s="24"/>
      <c r="DV180" s="24"/>
      <c r="DW180" s="24"/>
      <c r="DX180" s="24"/>
      <c r="DY180" s="24"/>
      <c r="DZ180" s="24"/>
      <c r="EA180" s="24"/>
      <c r="EB180" s="24"/>
      <c r="EC180" s="24"/>
      <c r="ED180" s="24"/>
      <c r="EE180" s="24"/>
      <c r="EF180" s="24"/>
      <c r="EG180" s="24"/>
      <c r="EH180" s="24"/>
      <c r="EI180" s="24"/>
      <c r="EJ180" s="24"/>
      <c r="EK180" s="24"/>
      <c r="EL180" s="24"/>
      <c r="EM180" s="24"/>
      <c r="EN180" s="24"/>
      <c r="EO180" s="24"/>
      <c r="EP180" s="24"/>
      <c r="EQ180" s="24"/>
      <c r="ER180" s="24"/>
      <c r="ES180" s="24"/>
      <c r="ET180" s="24"/>
      <c r="EU180" s="24"/>
      <c r="EV180" s="24"/>
      <c r="EW180" s="24"/>
      <c r="EX180" s="24"/>
      <c r="EY180" s="24"/>
      <c r="EZ180" s="24"/>
      <c r="FA180" s="24"/>
      <c r="FB180" s="24"/>
    </row>
    <row r="181" spans="2:158" ht="22.5" hidden="1" customHeight="1" outlineLevel="1" thickBot="1" x14ac:dyDescent="0.3">
      <c r="B181" s="27" t="s">
        <v>27</v>
      </c>
      <c r="C181" s="28"/>
      <c r="D181" s="32"/>
      <c r="E181" s="81"/>
      <c r="F181" s="81"/>
      <c r="G181" s="90"/>
      <c r="H181" s="78"/>
      <c r="I181" s="78"/>
      <c r="J181" s="78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24"/>
      <c r="BO181" s="24"/>
      <c r="BP181" s="24"/>
      <c r="BQ181" s="24"/>
      <c r="BR181" s="24"/>
      <c r="BS181" s="24"/>
      <c r="BT181" s="24"/>
      <c r="BU181" s="24"/>
      <c r="BV181" s="24"/>
      <c r="BW181" s="24"/>
      <c r="BX181" s="24"/>
      <c r="BY181" s="24"/>
      <c r="BZ181" s="24"/>
      <c r="CA181" s="24"/>
      <c r="CB181" s="24"/>
      <c r="CC181" s="24"/>
      <c r="CD181" s="24"/>
      <c r="CE181" s="24"/>
      <c r="CF181" s="24"/>
      <c r="CG181" s="24"/>
      <c r="CH181" s="24"/>
      <c r="CI181" s="24"/>
      <c r="CJ181" s="24"/>
      <c r="CK181" s="24"/>
      <c r="CL181" s="24"/>
      <c r="CM181" s="24"/>
      <c r="CN181" s="24"/>
      <c r="CO181" s="24"/>
      <c r="CP181" s="24"/>
      <c r="CQ181" s="24"/>
      <c r="CR181" s="24"/>
      <c r="CS181" s="24"/>
      <c r="CT181" s="24"/>
      <c r="CU181" s="24"/>
      <c r="CV181" s="24"/>
      <c r="CW181" s="24"/>
      <c r="CX181" s="24"/>
      <c r="CY181" s="24"/>
      <c r="CZ181" s="24"/>
      <c r="DA181" s="24"/>
      <c r="DB181" s="24"/>
      <c r="DC181" s="24"/>
      <c r="DD181" s="24"/>
      <c r="DE181" s="24"/>
      <c r="DF181" s="24"/>
      <c r="DG181" s="24"/>
      <c r="DH181" s="24"/>
      <c r="DI181" s="24"/>
      <c r="DJ181" s="24"/>
      <c r="DK181" s="24"/>
      <c r="DL181" s="24"/>
      <c r="DM181" s="24"/>
      <c r="DN181" s="24"/>
      <c r="DO181" s="24"/>
      <c r="DP181" s="24"/>
      <c r="DQ181" s="24"/>
      <c r="DR181" s="24"/>
      <c r="DS181" s="24"/>
      <c r="DT181" s="24"/>
      <c r="DU181" s="24"/>
      <c r="DV181" s="24"/>
      <c r="DW181" s="24"/>
      <c r="DX181" s="24"/>
      <c r="DY181" s="24"/>
      <c r="DZ181" s="24"/>
      <c r="EA181" s="24"/>
      <c r="EB181" s="24"/>
      <c r="EC181" s="24"/>
      <c r="ED181" s="24"/>
      <c r="EE181" s="24"/>
      <c r="EF181" s="24"/>
      <c r="EG181" s="24"/>
      <c r="EH181" s="24"/>
      <c r="EI181" s="24"/>
      <c r="EJ181" s="24"/>
      <c r="EK181" s="24"/>
      <c r="EL181" s="24"/>
      <c r="EM181" s="24"/>
      <c r="EN181" s="24"/>
      <c r="EO181" s="24"/>
      <c r="EP181" s="24"/>
      <c r="EQ181" s="24"/>
      <c r="ER181" s="24"/>
      <c r="ES181" s="24"/>
      <c r="ET181" s="24"/>
      <c r="EU181" s="24"/>
      <c r="EV181" s="24"/>
      <c r="EW181" s="24"/>
      <c r="EX181" s="24"/>
      <c r="EY181" s="24"/>
      <c r="EZ181" s="24"/>
      <c r="FA181" s="24"/>
      <c r="FB181" s="24"/>
    </row>
    <row r="182" spans="2:158" ht="22.5" hidden="1" customHeight="1" outlineLevel="1" thickBot="1" x14ac:dyDescent="0.3">
      <c r="B182" s="27" t="s">
        <v>28</v>
      </c>
      <c r="C182" s="28"/>
      <c r="D182" s="32"/>
      <c r="E182" s="82"/>
      <c r="F182" s="82"/>
      <c r="G182" s="91"/>
      <c r="H182" s="79"/>
      <c r="I182" s="79"/>
      <c r="J182" s="79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  <c r="BP182" s="24"/>
      <c r="BQ182" s="24"/>
      <c r="BR182" s="24"/>
      <c r="BS182" s="24"/>
      <c r="BT182" s="24"/>
      <c r="BU182" s="24"/>
      <c r="BV182" s="24"/>
      <c r="BW182" s="24"/>
      <c r="BX182" s="24"/>
      <c r="BY182" s="24"/>
      <c r="BZ182" s="24"/>
      <c r="CA182" s="24"/>
      <c r="CB182" s="24"/>
      <c r="CC182" s="24"/>
      <c r="CD182" s="24"/>
      <c r="CE182" s="24"/>
      <c r="CF182" s="24"/>
      <c r="CG182" s="24"/>
      <c r="CH182" s="24"/>
      <c r="CI182" s="24"/>
      <c r="CJ182" s="24"/>
      <c r="CK182" s="24"/>
      <c r="CL182" s="24"/>
      <c r="CM182" s="24"/>
      <c r="CN182" s="24"/>
      <c r="CO182" s="24"/>
      <c r="CP182" s="24"/>
      <c r="CQ182" s="24"/>
      <c r="CR182" s="24"/>
      <c r="CS182" s="24"/>
      <c r="CT182" s="24"/>
      <c r="CU182" s="24"/>
      <c r="CV182" s="24"/>
      <c r="CW182" s="24"/>
      <c r="CX182" s="24"/>
      <c r="CY182" s="24"/>
      <c r="CZ182" s="24"/>
      <c r="DA182" s="24"/>
      <c r="DB182" s="24"/>
      <c r="DC182" s="24"/>
      <c r="DD182" s="24"/>
      <c r="DE182" s="24"/>
      <c r="DF182" s="24"/>
      <c r="DG182" s="24"/>
      <c r="DH182" s="24"/>
      <c r="DI182" s="24"/>
      <c r="DJ182" s="24"/>
      <c r="DK182" s="24"/>
      <c r="DL182" s="24"/>
      <c r="DM182" s="24"/>
      <c r="DN182" s="24"/>
      <c r="DO182" s="24"/>
      <c r="DP182" s="24"/>
      <c r="DQ182" s="24"/>
      <c r="DR182" s="24"/>
      <c r="DS182" s="24"/>
      <c r="DT182" s="24"/>
      <c r="DU182" s="24"/>
      <c r="DV182" s="24"/>
      <c r="DW182" s="24"/>
      <c r="DX182" s="24"/>
      <c r="DY182" s="24"/>
      <c r="DZ182" s="24"/>
      <c r="EA182" s="24"/>
      <c r="EB182" s="24"/>
      <c r="EC182" s="24"/>
      <c r="ED182" s="24"/>
      <c r="EE182" s="24"/>
      <c r="EF182" s="24"/>
      <c r="EG182" s="24"/>
      <c r="EH182" s="24"/>
      <c r="EI182" s="24"/>
      <c r="EJ182" s="24"/>
      <c r="EK182" s="24"/>
      <c r="EL182" s="24"/>
      <c r="EM182" s="24"/>
      <c r="EN182" s="24"/>
      <c r="EO182" s="24"/>
      <c r="EP182" s="24"/>
      <c r="EQ182" s="24"/>
      <c r="ER182" s="24"/>
      <c r="ES182" s="24"/>
      <c r="ET182" s="24"/>
      <c r="EU182" s="24"/>
      <c r="EV182" s="24"/>
      <c r="EW182" s="24"/>
      <c r="EX182" s="24"/>
      <c r="EY182" s="24"/>
      <c r="EZ182" s="24"/>
      <c r="FA182" s="24"/>
      <c r="FB182" s="24"/>
    </row>
    <row r="183" spans="2:158" ht="22.5" customHeight="1" collapsed="1" thickBot="1" x14ac:dyDescent="0.3">
      <c r="B183" s="29" t="s">
        <v>46</v>
      </c>
      <c r="C183" s="30"/>
      <c r="D183" s="38"/>
      <c r="E183" s="44">
        <f>MIN(E184)</f>
        <v>43344</v>
      </c>
      <c r="F183" s="45">
        <f>MAX(F184)</f>
        <v>43358</v>
      </c>
      <c r="G183" s="50">
        <f>IF(OR(ISBLANK(task_start),ISBLANK(task_end)),"",task_end-task_start+1)</f>
        <v>15</v>
      </c>
      <c r="H183" s="67"/>
      <c r="I183" s="67">
        <f>SUM(I184)</f>
        <v>1350</v>
      </c>
      <c r="J183" s="67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  <c r="BP183" s="24"/>
      <c r="BQ183" s="24"/>
      <c r="BR183" s="24"/>
      <c r="BS183" s="24"/>
      <c r="BT183" s="24"/>
      <c r="BU183" s="24"/>
      <c r="BV183" s="24"/>
      <c r="BW183" s="24"/>
      <c r="BX183" s="24"/>
      <c r="BY183" s="24"/>
      <c r="BZ183" s="24"/>
      <c r="CA183" s="24"/>
      <c r="CB183" s="24"/>
      <c r="CC183" s="24"/>
      <c r="CD183" s="24"/>
      <c r="CE183" s="24"/>
      <c r="CF183" s="24"/>
      <c r="CG183" s="24"/>
      <c r="CH183" s="24"/>
      <c r="CI183" s="24"/>
      <c r="CJ183" s="24"/>
      <c r="CK183" s="24"/>
      <c r="CL183" s="24"/>
      <c r="CM183" s="24"/>
      <c r="CN183" s="24"/>
      <c r="CO183" s="24"/>
      <c r="CP183" s="24"/>
      <c r="CQ183" s="24"/>
      <c r="CR183" s="24"/>
      <c r="CS183" s="24"/>
      <c r="CT183" s="24"/>
      <c r="CU183" s="24"/>
      <c r="CV183" s="24"/>
      <c r="CW183" s="24"/>
      <c r="CX183" s="24"/>
      <c r="CY183" s="24"/>
      <c r="CZ183" s="24"/>
      <c r="DA183" s="24"/>
      <c r="DB183" s="24"/>
      <c r="DC183" s="24"/>
      <c r="DD183" s="24"/>
      <c r="DE183" s="24"/>
      <c r="DF183" s="24"/>
      <c r="DG183" s="24"/>
      <c r="DH183" s="24"/>
      <c r="DI183" s="24"/>
      <c r="DJ183" s="24"/>
      <c r="DK183" s="24"/>
      <c r="DL183" s="24"/>
      <c r="DM183" s="24"/>
      <c r="DN183" s="24"/>
      <c r="DO183" s="24"/>
      <c r="DP183" s="24"/>
      <c r="DQ183" s="24"/>
      <c r="DR183" s="24"/>
      <c r="DS183" s="24"/>
      <c r="DT183" s="24"/>
      <c r="DU183" s="24"/>
      <c r="DV183" s="24"/>
      <c r="DW183" s="24"/>
      <c r="DX183" s="24"/>
      <c r="DY183" s="24"/>
      <c r="DZ183" s="24"/>
      <c r="EA183" s="24"/>
      <c r="EB183" s="24"/>
      <c r="EC183" s="24"/>
      <c r="ED183" s="24"/>
      <c r="EE183" s="24"/>
      <c r="EF183" s="24"/>
      <c r="EG183" s="24"/>
      <c r="EH183" s="24"/>
      <c r="EI183" s="24"/>
      <c r="EJ183" s="24"/>
      <c r="EK183" s="24"/>
      <c r="EL183" s="24"/>
      <c r="EM183" s="24"/>
      <c r="EN183" s="24"/>
      <c r="EO183" s="24"/>
      <c r="EP183" s="24"/>
      <c r="EQ183" s="24"/>
      <c r="ER183" s="24"/>
      <c r="ES183" s="24"/>
      <c r="ET183" s="24"/>
      <c r="EU183" s="24"/>
      <c r="EV183" s="24"/>
      <c r="EW183" s="24"/>
      <c r="EX183" s="24"/>
      <c r="EY183" s="24"/>
      <c r="EZ183" s="24"/>
      <c r="FA183" s="24"/>
      <c r="FB183" s="24"/>
    </row>
    <row r="184" spans="2:158" ht="22.5" hidden="1" customHeight="1" outlineLevel="1" thickBot="1" x14ac:dyDescent="0.3">
      <c r="B184" s="27" t="s">
        <v>63</v>
      </c>
      <c r="C184" s="28"/>
      <c r="D184" s="32"/>
      <c r="E184" s="80">
        <v>43344</v>
      </c>
      <c r="F184" s="80">
        <v>43358</v>
      </c>
      <c r="G184" s="83">
        <f t="shared" ref="G184:G189" si="159">IF(OR(ISBLANK(task_start),ISBLANK(task_end)),"",task_end-task_start+1)</f>
        <v>15</v>
      </c>
      <c r="H184" s="86">
        <v>10</v>
      </c>
      <c r="I184" s="86">
        <f>H184*9*G184</f>
        <v>1350</v>
      </c>
      <c r="J184" s="68"/>
    </row>
    <row r="185" spans="2:158" ht="22.5" hidden="1" customHeight="1" outlineLevel="1" thickBot="1" x14ac:dyDescent="0.3">
      <c r="B185" s="27" t="s">
        <v>64</v>
      </c>
      <c r="C185" s="28"/>
      <c r="D185" s="32"/>
      <c r="E185" s="81"/>
      <c r="F185" s="81"/>
      <c r="G185" s="84" t="str">
        <f t="shared" si="159"/>
        <v/>
      </c>
      <c r="H185" s="87"/>
      <c r="I185" s="87"/>
      <c r="J185" s="68"/>
    </row>
    <row r="186" spans="2:158" ht="22.5" hidden="1" customHeight="1" outlineLevel="1" thickBot="1" x14ac:dyDescent="0.3">
      <c r="B186" s="27" t="s">
        <v>68</v>
      </c>
      <c r="C186" s="28"/>
      <c r="D186" s="32"/>
      <c r="E186" s="81"/>
      <c r="F186" s="81"/>
      <c r="G186" s="84" t="str">
        <f t="shared" si="159"/>
        <v/>
      </c>
      <c r="H186" s="87"/>
      <c r="I186" s="87"/>
      <c r="J186" s="68"/>
    </row>
    <row r="187" spans="2:158" ht="22.5" hidden="1" customHeight="1" outlineLevel="1" thickBot="1" x14ac:dyDescent="0.3">
      <c r="B187" s="27" t="s">
        <v>65</v>
      </c>
      <c r="C187" s="28"/>
      <c r="D187" s="32"/>
      <c r="E187" s="81"/>
      <c r="F187" s="81"/>
      <c r="G187" s="84" t="str">
        <f t="shared" si="159"/>
        <v/>
      </c>
      <c r="H187" s="87"/>
      <c r="I187" s="87"/>
      <c r="J187" s="68"/>
    </row>
    <row r="188" spans="2:158" ht="22.5" hidden="1" customHeight="1" outlineLevel="1" thickBot="1" x14ac:dyDescent="0.3">
      <c r="B188" s="27" t="s">
        <v>67</v>
      </c>
      <c r="C188" s="28"/>
      <c r="D188" s="32"/>
      <c r="E188" s="81"/>
      <c r="F188" s="81"/>
      <c r="G188" s="84" t="str">
        <f t="shared" si="159"/>
        <v/>
      </c>
      <c r="H188" s="87"/>
      <c r="I188" s="87"/>
      <c r="J188" s="68"/>
    </row>
    <row r="189" spans="2:158" ht="22.5" hidden="1" customHeight="1" outlineLevel="1" thickBot="1" x14ac:dyDescent="0.3">
      <c r="B189" s="27" t="s">
        <v>66</v>
      </c>
      <c r="C189" s="28"/>
      <c r="D189" s="32"/>
      <c r="E189" s="82"/>
      <c r="F189" s="82"/>
      <c r="G189" s="85" t="str">
        <f t="shared" si="159"/>
        <v/>
      </c>
      <c r="H189" s="88"/>
      <c r="I189" s="88"/>
      <c r="J189" s="68"/>
    </row>
    <row r="190" spans="2:158" ht="22.5" customHeight="1" collapsed="1" x14ac:dyDescent="0.25"/>
  </sheetData>
  <protectedRanges>
    <protectedRange sqref="B184:B189 B159:B167 B9:B17 B134:B142 B59:B67 B34:B42 B109:B117 B84:B92" name="Task Names and Dates_1_2"/>
    <protectedRange sqref="B43:B54 B18:B29 B68:B79 B93:B104 B118:B129 B143:B154 B168:B179" name="Task Names and Dates_1_2_2"/>
    <protectedRange sqref="B30:B32 B55:B57 B80:B82 B105:B107 B130:B132 B155:B157 B180:B182" name="Task Names and Dates_1_3_1"/>
  </protectedRanges>
  <mergeCells count="74">
    <mergeCell ref="BB4:BH4"/>
    <mergeCell ref="BI4:BO4"/>
    <mergeCell ref="E3:F3"/>
    <mergeCell ref="L4:R4"/>
    <mergeCell ref="S4:Y4"/>
    <mergeCell ref="Z4:AF4"/>
    <mergeCell ref="AG4:AM4"/>
    <mergeCell ref="EH4:EN4"/>
    <mergeCell ref="EO4:EU4"/>
    <mergeCell ref="EV4:FB4"/>
    <mergeCell ref="J77:J78"/>
    <mergeCell ref="CY4:DE4"/>
    <mergeCell ref="DF4:DL4"/>
    <mergeCell ref="DM4:DS4"/>
    <mergeCell ref="DT4:DZ4"/>
    <mergeCell ref="EA4:EG4"/>
    <mergeCell ref="BP4:BV4"/>
    <mergeCell ref="BW4:CC4"/>
    <mergeCell ref="CD4:CJ4"/>
    <mergeCell ref="CK4:CQ4"/>
    <mergeCell ref="CR4:CX4"/>
    <mergeCell ref="AN4:AT4"/>
    <mergeCell ref="AU4:BA4"/>
    <mergeCell ref="J102:J103"/>
    <mergeCell ref="J127:J128"/>
    <mergeCell ref="J152:J153"/>
    <mergeCell ref="J177:J178"/>
    <mergeCell ref="J30:J32"/>
    <mergeCell ref="J55:J57"/>
    <mergeCell ref="J80:J82"/>
    <mergeCell ref="J105:J107"/>
    <mergeCell ref="J130:J132"/>
    <mergeCell ref="J155:J157"/>
    <mergeCell ref="H30:H32"/>
    <mergeCell ref="I30:I32"/>
    <mergeCell ref="G30:G32"/>
    <mergeCell ref="E30:E32"/>
    <mergeCell ref="F30:F32"/>
    <mergeCell ref="E55:E57"/>
    <mergeCell ref="F55:F57"/>
    <mergeCell ref="G55:G57"/>
    <mergeCell ref="H55:H57"/>
    <mergeCell ref="I55:I57"/>
    <mergeCell ref="E80:E82"/>
    <mergeCell ref="F80:F82"/>
    <mergeCell ref="G80:G82"/>
    <mergeCell ref="H80:H82"/>
    <mergeCell ref="I80:I82"/>
    <mergeCell ref="E105:E107"/>
    <mergeCell ref="F105:F107"/>
    <mergeCell ref="G105:G107"/>
    <mergeCell ref="H105:H107"/>
    <mergeCell ref="I105:I107"/>
    <mergeCell ref="E130:E132"/>
    <mergeCell ref="F130:F132"/>
    <mergeCell ref="G130:G132"/>
    <mergeCell ref="H130:H132"/>
    <mergeCell ref="I130:I132"/>
    <mergeCell ref="E155:E157"/>
    <mergeCell ref="F155:F157"/>
    <mergeCell ref="G155:G157"/>
    <mergeCell ref="H155:H157"/>
    <mergeCell ref="I155:I157"/>
    <mergeCell ref="J180:J182"/>
    <mergeCell ref="E184:E189"/>
    <mergeCell ref="F184:F189"/>
    <mergeCell ref="G184:G189"/>
    <mergeCell ref="H184:H189"/>
    <mergeCell ref="I184:I189"/>
    <mergeCell ref="E180:E182"/>
    <mergeCell ref="F180:F182"/>
    <mergeCell ref="G180:G182"/>
    <mergeCell ref="H180:H182"/>
    <mergeCell ref="I180:I182"/>
  </mergeCells>
  <conditionalFormatting sqref="D7:D8">
    <cfRule type="dataBar" priority="77">
      <dataBar>
        <cfvo type="num" val="0"/>
        <cfvo type="num" val="1"/>
        <color theme="0" tint="-0.249977111117893"/>
      </dataBar>
      <extLst>
        <ext xmlns:x14="http://schemas.microsoft.com/office/spreadsheetml/2009/9/main" uri="{B025F937-C7B1-47D3-B67F-A62EFF666E3E}">
          <x14:id>{B0389232-4C98-4A03-AD0E-39F63BAD1F53}</x14:id>
        </ext>
      </extLst>
    </cfRule>
  </conditionalFormatting>
  <conditionalFormatting sqref="L176:FA176 L151:FA154 L179:FA179 L7:FA79 L83:FA104 L108:FA129 L133:FA147 L158:FA172 L183:FA183">
    <cfRule type="expression" dxfId="53" priority="90">
      <formula>AND(task_start&lt;=L$5,ROUNDDOWN((task_end-task_start+1)*task_progress,0)+task_start-1&gt;=L$5)</formula>
    </cfRule>
    <cfRule type="expression" dxfId="52" priority="91" stopIfTrue="1">
      <formula>AND(task_end&gt;=L$5,task_start&lt;M$5)</formula>
    </cfRule>
  </conditionalFormatting>
  <conditionalFormatting sqref="D33">
    <cfRule type="dataBar" priority="64">
      <dataBar>
        <cfvo type="num" val="0"/>
        <cfvo type="num" val="1"/>
        <color theme="0" tint="-0.249977111117893"/>
      </dataBar>
      <extLst>
        <ext xmlns:x14="http://schemas.microsoft.com/office/spreadsheetml/2009/9/main" uri="{B025F937-C7B1-47D3-B67F-A62EFF666E3E}">
          <x14:id>{7D8160BA-F4F9-4DA4-BC80-D768B375401F}</x14:id>
        </ext>
      </extLst>
    </cfRule>
  </conditionalFormatting>
  <conditionalFormatting sqref="D158">
    <cfRule type="dataBar" priority="53">
      <dataBar>
        <cfvo type="num" val="0"/>
        <cfvo type="num" val="1"/>
        <color theme="0" tint="-0.249977111117893"/>
      </dataBar>
      <extLst>
        <ext xmlns:x14="http://schemas.microsoft.com/office/spreadsheetml/2009/9/main" uri="{B025F937-C7B1-47D3-B67F-A62EFF666E3E}">
          <x14:id>{7DFE4A79-68F7-4DB4-A1FA-E73DAB9FED2F}</x14:id>
        </ext>
      </extLst>
    </cfRule>
  </conditionalFormatting>
  <conditionalFormatting sqref="D108">
    <cfRule type="dataBar" priority="57">
      <dataBar>
        <cfvo type="num" val="0"/>
        <cfvo type="num" val="1"/>
        <color theme="0" tint="-0.249977111117893"/>
      </dataBar>
      <extLst>
        <ext xmlns:x14="http://schemas.microsoft.com/office/spreadsheetml/2009/9/main" uri="{B025F937-C7B1-47D3-B67F-A62EFF666E3E}">
          <x14:id>{7C552ADD-85FC-4BDA-8F8E-500608CB2B86}</x14:id>
        </ext>
      </extLst>
    </cfRule>
  </conditionalFormatting>
  <conditionalFormatting sqref="D133">
    <cfRule type="dataBar" priority="56">
      <dataBar>
        <cfvo type="num" val="0"/>
        <cfvo type="num" val="1"/>
        <color theme="0" tint="-0.249977111117893"/>
      </dataBar>
      <extLst>
        <ext xmlns:x14="http://schemas.microsoft.com/office/spreadsheetml/2009/9/main" uri="{B025F937-C7B1-47D3-B67F-A62EFF666E3E}">
          <x14:id>{F4D3CCED-B42F-472A-A61E-FC5D0A2BAA89}</x14:id>
        </ext>
      </extLst>
    </cfRule>
  </conditionalFormatting>
  <conditionalFormatting sqref="D58">
    <cfRule type="dataBar" priority="58">
      <dataBar>
        <cfvo type="num" val="0"/>
        <cfvo type="num" val="1"/>
        <color theme="0" tint="-0.249977111117893"/>
      </dataBar>
      <extLst>
        <ext xmlns:x14="http://schemas.microsoft.com/office/spreadsheetml/2009/9/main" uri="{B025F937-C7B1-47D3-B67F-A62EFF666E3E}">
          <x14:id>{1AF87C5B-5A29-4C82-85C0-1CFB8F195C99}</x14:id>
        </ext>
      </extLst>
    </cfRule>
  </conditionalFormatting>
  <conditionalFormatting sqref="D83">
    <cfRule type="dataBar" priority="54">
      <dataBar>
        <cfvo type="num" val="0"/>
        <cfvo type="num" val="1"/>
        <color theme="0" tint="-0.249977111117893"/>
      </dataBar>
      <extLst>
        <ext xmlns:x14="http://schemas.microsoft.com/office/spreadsheetml/2009/9/main" uri="{B025F937-C7B1-47D3-B67F-A62EFF666E3E}">
          <x14:id>{F7545DED-BA45-44DD-B536-BF80FE310F8D}</x14:id>
        </ext>
      </extLst>
    </cfRule>
  </conditionalFormatting>
  <conditionalFormatting sqref="D183">
    <cfRule type="dataBar" priority="49">
      <dataBar>
        <cfvo type="num" val="0"/>
        <cfvo type="num" val="1"/>
        <color theme="0" tint="-0.249977111117893"/>
      </dataBar>
      <extLst>
        <ext xmlns:x14="http://schemas.microsoft.com/office/spreadsheetml/2009/9/main" uri="{B025F937-C7B1-47D3-B67F-A62EFF666E3E}">
          <x14:id>{C9EF17DC-1C9A-43D9-A424-C2C5D4F31AD2}</x14:id>
        </ext>
      </extLst>
    </cfRule>
  </conditionalFormatting>
  <conditionalFormatting sqref="FB176 FB151:FB154 FB179 FB7:FB79 FB83:FB104 FB108:FB129 FB133:FB147 FB158:FB172 FB183">
    <cfRule type="expression" dxfId="51" priority="119">
      <formula>AND(task_start&lt;=FB$5,ROUNDDOWN((task_end-task_start+1)*task_progress,0)+task_start-1&gt;=FB$5)</formula>
    </cfRule>
    <cfRule type="expression" dxfId="50" priority="120" stopIfTrue="1">
      <formula>AND(task_end&gt;=FB$5,task_start&lt;#REF!)</formula>
    </cfRule>
  </conditionalFormatting>
  <conditionalFormatting sqref="L176:FA176 L5:FA79 L151:FA154 L179:FA179 L83:FA104 L108:FA129 L133:FA147 L158:FA172 L183:FA183">
    <cfRule type="expression" dxfId="49" priority="179">
      <formula>AND($F$58&gt;=L$5,$F$58&lt;M$5)</formula>
    </cfRule>
  </conditionalFormatting>
  <conditionalFormatting sqref="FB176 FB5:FB79 FB151:FB154 FB179 FB83:FB104 FB108:FB129 FB133:FB147 FB158:FB172 FB183">
    <cfRule type="expression" dxfId="48" priority="181">
      <formula>AND($F$58&gt;=FB$5,$F$58&lt;#REF!)</formula>
    </cfRule>
  </conditionalFormatting>
  <conditionalFormatting sqref="L148:FA150">
    <cfRule type="expression" dxfId="47" priority="43">
      <formula>AND(task_start&lt;=L$5,ROUNDDOWN((task_end-task_start+1)*task_progress,0)+task_start-1&gt;=L$5)</formula>
    </cfRule>
    <cfRule type="expression" dxfId="46" priority="44" stopIfTrue="1">
      <formula>AND(task_end&gt;=L$5,task_start&lt;M$5)</formula>
    </cfRule>
  </conditionalFormatting>
  <conditionalFormatting sqref="FB148:FB150">
    <cfRule type="expression" dxfId="45" priority="45">
      <formula>AND(task_start&lt;=FB$5,ROUNDDOWN((task_end-task_start+1)*task_progress,0)+task_start-1&gt;=FB$5)</formula>
    </cfRule>
    <cfRule type="expression" dxfId="44" priority="46" stopIfTrue="1">
      <formula>AND(task_end&gt;=FB$5,task_start&lt;#REF!)</formula>
    </cfRule>
  </conditionalFormatting>
  <conditionalFormatting sqref="L148:FA150">
    <cfRule type="expression" dxfId="43" priority="47">
      <formula>AND($F$58&gt;=L$5,$F$58&lt;M$5)</formula>
    </cfRule>
  </conditionalFormatting>
  <conditionalFormatting sqref="FB148:FB150">
    <cfRule type="expression" dxfId="42" priority="48">
      <formula>AND($F$58&gt;=FB$5,$F$58&lt;#REF!)</formula>
    </cfRule>
  </conditionalFormatting>
  <conditionalFormatting sqref="L173:FA175">
    <cfRule type="expression" dxfId="41" priority="37">
      <formula>AND(task_start&lt;=L$5,ROUNDDOWN((task_end-task_start+1)*task_progress,0)+task_start-1&gt;=L$5)</formula>
    </cfRule>
    <cfRule type="expression" dxfId="40" priority="38" stopIfTrue="1">
      <formula>AND(task_end&gt;=L$5,task_start&lt;M$5)</formula>
    </cfRule>
  </conditionalFormatting>
  <conditionalFormatting sqref="FB173:FB175">
    <cfRule type="expression" dxfId="39" priority="39">
      <formula>AND(task_start&lt;=FB$5,ROUNDDOWN((task_end-task_start+1)*task_progress,0)+task_start-1&gt;=FB$5)</formula>
    </cfRule>
    <cfRule type="expression" dxfId="38" priority="40" stopIfTrue="1">
      <formula>AND(task_end&gt;=FB$5,task_start&lt;#REF!)</formula>
    </cfRule>
  </conditionalFormatting>
  <conditionalFormatting sqref="L173:FA175">
    <cfRule type="expression" dxfId="37" priority="41">
      <formula>AND($F$58&gt;=L$5,$F$58&lt;M$5)</formula>
    </cfRule>
  </conditionalFormatting>
  <conditionalFormatting sqref="FB173:FB175">
    <cfRule type="expression" dxfId="36" priority="42">
      <formula>AND($F$58&gt;=FB$5,$F$58&lt;#REF!)</formula>
    </cfRule>
  </conditionalFormatting>
  <conditionalFormatting sqref="L177:FA178">
    <cfRule type="expression" dxfId="35" priority="31">
      <formula>AND(task_start&lt;=L$5,ROUNDDOWN((task_end-task_start+1)*task_progress,0)+task_start-1&gt;=L$5)</formula>
    </cfRule>
    <cfRule type="expression" dxfId="34" priority="32" stopIfTrue="1">
      <formula>AND(task_end&gt;=L$5,task_start&lt;M$5)</formula>
    </cfRule>
  </conditionalFormatting>
  <conditionalFormatting sqref="FB177:FB178">
    <cfRule type="expression" dxfId="33" priority="33">
      <formula>AND(task_start&lt;=FB$5,ROUNDDOWN((task_end-task_start+1)*task_progress,0)+task_start-1&gt;=FB$5)</formula>
    </cfRule>
    <cfRule type="expression" dxfId="32" priority="34" stopIfTrue="1">
      <formula>AND(task_end&gt;=FB$5,task_start&lt;#REF!)</formula>
    </cfRule>
  </conditionalFormatting>
  <conditionalFormatting sqref="L177:FA178">
    <cfRule type="expression" dxfId="31" priority="35">
      <formula>AND($F$58&gt;=L$5,$F$58&lt;M$5)</formula>
    </cfRule>
  </conditionalFormatting>
  <conditionalFormatting sqref="FB177:FB178">
    <cfRule type="expression" dxfId="30" priority="36">
      <formula>AND($F$58&gt;=FB$5,$F$58&lt;#REF!)</formula>
    </cfRule>
  </conditionalFormatting>
  <conditionalFormatting sqref="L80:FA82">
    <cfRule type="expression" dxfId="29" priority="25">
      <formula>AND(task_start&lt;=L$5,ROUNDDOWN((task_end-task_start+1)*task_progress,0)+task_start-1&gt;=L$5)</formula>
    </cfRule>
    <cfRule type="expression" dxfId="28" priority="26" stopIfTrue="1">
      <formula>AND(task_end&gt;=L$5,task_start&lt;M$5)</formula>
    </cfRule>
  </conditionalFormatting>
  <conditionalFormatting sqref="FB80:FB82">
    <cfRule type="expression" dxfId="27" priority="27">
      <formula>AND(task_start&lt;=FB$5,ROUNDDOWN((task_end-task_start+1)*task_progress,0)+task_start-1&gt;=FB$5)</formula>
    </cfRule>
    <cfRule type="expression" dxfId="26" priority="28" stopIfTrue="1">
      <formula>AND(task_end&gt;=FB$5,task_start&lt;#REF!)</formula>
    </cfRule>
  </conditionalFormatting>
  <conditionalFormatting sqref="L80:FA82">
    <cfRule type="expression" dxfId="25" priority="29">
      <formula>AND($F$58&gt;=L$5,$F$58&lt;M$5)</formula>
    </cfRule>
  </conditionalFormatting>
  <conditionalFormatting sqref="FB80:FB82">
    <cfRule type="expression" dxfId="24" priority="30">
      <formula>AND($F$58&gt;=FB$5,$F$58&lt;#REF!)</formula>
    </cfRule>
  </conditionalFormatting>
  <conditionalFormatting sqref="L105:FA107">
    <cfRule type="expression" dxfId="23" priority="19">
      <formula>AND(task_start&lt;=L$5,ROUNDDOWN((task_end-task_start+1)*task_progress,0)+task_start-1&gt;=L$5)</formula>
    </cfRule>
    <cfRule type="expression" dxfId="22" priority="20" stopIfTrue="1">
      <formula>AND(task_end&gt;=L$5,task_start&lt;M$5)</formula>
    </cfRule>
  </conditionalFormatting>
  <conditionalFormatting sqref="FB105:FB107">
    <cfRule type="expression" dxfId="21" priority="21">
      <formula>AND(task_start&lt;=FB$5,ROUNDDOWN((task_end-task_start+1)*task_progress,0)+task_start-1&gt;=FB$5)</formula>
    </cfRule>
    <cfRule type="expression" dxfId="20" priority="22" stopIfTrue="1">
      <formula>AND(task_end&gt;=FB$5,task_start&lt;#REF!)</formula>
    </cfRule>
  </conditionalFormatting>
  <conditionalFormatting sqref="L105:FA107">
    <cfRule type="expression" dxfId="19" priority="23">
      <formula>AND($F$58&gt;=L$5,$F$58&lt;M$5)</formula>
    </cfRule>
  </conditionalFormatting>
  <conditionalFormatting sqref="FB105:FB107">
    <cfRule type="expression" dxfId="18" priority="24">
      <formula>AND($F$58&gt;=FB$5,$F$58&lt;#REF!)</formula>
    </cfRule>
  </conditionalFormatting>
  <conditionalFormatting sqref="L130:FA132">
    <cfRule type="expression" dxfId="17" priority="13">
      <formula>AND(task_start&lt;=L$5,ROUNDDOWN((task_end-task_start+1)*task_progress,0)+task_start-1&gt;=L$5)</formula>
    </cfRule>
    <cfRule type="expression" dxfId="16" priority="14" stopIfTrue="1">
      <formula>AND(task_end&gt;=L$5,task_start&lt;M$5)</formula>
    </cfRule>
  </conditionalFormatting>
  <conditionalFormatting sqref="FB130:FB132">
    <cfRule type="expression" dxfId="15" priority="15">
      <formula>AND(task_start&lt;=FB$5,ROUNDDOWN((task_end-task_start+1)*task_progress,0)+task_start-1&gt;=FB$5)</formula>
    </cfRule>
    <cfRule type="expression" dxfId="14" priority="16" stopIfTrue="1">
      <formula>AND(task_end&gt;=FB$5,task_start&lt;#REF!)</formula>
    </cfRule>
  </conditionalFormatting>
  <conditionalFormatting sqref="L130:FA132">
    <cfRule type="expression" dxfId="13" priority="17">
      <formula>AND($F$58&gt;=L$5,$F$58&lt;M$5)</formula>
    </cfRule>
  </conditionalFormatting>
  <conditionalFormatting sqref="FB130:FB132">
    <cfRule type="expression" dxfId="12" priority="18">
      <formula>AND($F$58&gt;=FB$5,$F$58&lt;#REF!)</formula>
    </cfRule>
  </conditionalFormatting>
  <conditionalFormatting sqref="L155:FA157">
    <cfRule type="expression" dxfId="11" priority="7">
      <formula>AND(task_start&lt;=L$5,ROUNDDOWN((task_end-task_start+1)*task_progress,0)+task_start-1&gt;=L$5)</formula>
    </cfRule>
    <cfRule type="expression" dxfId="10" priority="8" stopIfTrue="1">
      <formula>AND(task_end&gt;=L$5,task_start&lt;M$5)</formula>
    </cfRule>
  </conditionalFormatting>
  <conditionalFormatting sqref="FB155:FB157">
    <cfRule type="expression" dxfId="9" priority="9">
      <formula>AND(task_start&lt;=FB$5,ROUNDDOWN((task_end-task_start+1)*task_progress,0)+task_start-1&gt;=FB$5)</formula>
    </cfRule>
    <cfRule type="expression" dxfId="8" priority="10" stopIfTrue="1">
      <formula>AND(task_end&gt;=FB$5,task_start&lt;#REF!)</formula>
    </cfRule>
  </conditionalFormatting>
  <conditionalFormatting sqref="L155:FA157">
    <cfRule type="expression" dxfId="7" priority="11">
      <formula>AND($F$58&gt;=L$5,$F$58&lt;M$5)</formula>
    </cfRule>
  </conditionalFormatting>
  <conditionalFormatting sqref="FB155:FB157">
    <cfRule type="expression" dxfId="6" priority="12">
      <formula>AND($F$58&gt;=FB$5,$F$58&lt;#REF!)</formula>
    </cfRule>
  </conditionalFormatting>
  <conditionalFormatting sqref="L180:FA182">
    <cfRule type="expression" dxfId="5" priority="1">
      <formula>AND(task_start&lt;=L$5,ROUNDDOWN((task_end-task_start+1)*task_progress,0)+task_start-1&gt;=L$5)</formula>
    </cfRule>
    <cfRule type="expression" dxfId="4" priority="2" stopIfTrue="1">
      <formula>AND(task_end&gt;=L$5,task_start&lt;M$5)</formula>
    </cfRule>
  </conditionalFormatting>
  <conditionalFormatting sqref="FB180:FB182">
    <cfRule type="expression" dxfId="3" priority="3">
      <formula>AND(task_start&lt;=FB$5,ROUNDDOWN((task_end-task_start+1)*task_progress,0)+task_start-1&gt;=FB$5)</formula>
    </cfRule>
    <cfRule type="expression" dxfId="2" priority="4" stopIfTrue="1">
      <formula>AND(task_end&gt;=FB$5,task_start&lt;#REF!)</formula>
    </cfRule>
  </conditionalFormatting>
  <conditionalFormatting sqref="L180:FA182">
    <cfRule type="expression" dxfId="1" priority="5">
      <formula>AND($F$58&gt;=L$5,$F$58&lt;M$5)</formula>
    </cfRule>
  </conditionalFormatting>
  <conditionalFormatting sqref="FB180:FB182">
    <cfRule type="expression" dxfId="0" priority="6">
      <formula>AND($F$58&gt;=FB$5,$F$58&lt;#REF!)</formula>
    </cfRule>
  </conditionalFormatting>
  <dataValidations disablePrompts="1" count="1">
    <dataValidation type="whole" operator="greaterThanOrEqual" allowBlank="1" showInputMessage="1" promptTitle="Display Week" prompt="Changing this number will scroll the Gantt Chart view." sqref="E4">
      <formula1>1</formula1>
    </dataValidation>
  </dataValidations>
  <pageMargins left="0.35" right="0.35" top="0.35" bottom="0.5" header="0.3" footer="0.3"/>
  <pageSetup scale="62" fitToHeight="0" orientation="landscape" r:id="rId1"/>
  <headerFooter scaleWithDoc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389232-4C98-4A03-AD0E-39F63BAD1F5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D7:D8</xm:sqref>
        </x14:conditionalFormatting>
        <x14:conditionalFormatting xmlns:xm="http://schemas.microsoft.com/office/excel/2006/main">
          <x14:cfRule type="dataBar" id="{7D8160BA-F4F9-4DA4-BC80-D768B375401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D33</xm:sqref>
        </x14:conditionalFormatting>
        <x14:conditionalFormatting xmlns:xm="http://schemas.microsoft.com/office/excel/2006/main">
          <x14:cfRule type="dataBar" id="{7DFE4A79-68F7-4DB4-A1FA-E73DAB9FED2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D158</xm:sqref>
        </x14:conditionalFormatting>
        <x14:conditionalFormatting xmlns:xm="http://schemas.microsoft.com/office/excel/2006/main">
          <x14:cfRule type="dataBar" id="{7C552ADD-85FC-4BDA-8F8E-500608CB2B8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D108</xm:sqref>
        </x14:conditionalFormatting>
        <x14:conditionalFormatting xmlns:xm="http://schemas.microsoft.com/office/excel/2006/main">
          <x14:cfRule type="dataBar" id="{F4D3CCED-B42F-472A-A61E-FC5D0A2BAA8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D133</xm:sqref>
        </x14:conditionalFormatting>
        <x14:conditionalFormatting xmlns:xm="http://schemas.microsoft.com/office/excel/2006/main">
          <x14:cfRule type="dataBar" id="{1AF87C5B-5A29-4C82-85C0-1CFB8F195C9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D58</xm:sqref>
        </x14:conditionalFormatting>
        <x14:conditionalFormatting xmlns:xm="http://schemas.microsoft.com/office/excel/2006/main">
          <x14:cfRule type="dataBar" id="{F7545DED-BA45-44DD-B536-BF80FE310F8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D83</xm:sqref>
        </x14:conditionalFormatting>
        <x14:conditionalFormatting xmlns:xm="http://schemas.microsoft.com/office/excel/2006/main">
          <x14:cfRule type="dataBar" id="{C9EF17DC-1C9A-43D9-A424-C2C5D4F31AD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D183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ProjectSchedule_draft</vt:lpstr>
      <vt:lpstr>ProjectSchedule_draft!Print_Area</vt:lpstr>
      <vt:lpstr>ProjectSchedule_draft!Print_Titles</vt:lpstr>
      <vt:lpstr>ProjectSchedule_draft!task_end</vt:lpstr>
      <vt:lpstr>ProjectSchedule_draft!task_progress</vt:lpstr>
      <vt:lpstr>ProjectSchedule_draft!task_start</vt:lpstr>
      <vt:lpstr>ProjectSchedule_draft!today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Simple Gantt Chart</dc:title>
  <dc:creator>Vertex42.com</dc:creator>
  <dc:description/>
  <cp:lastModifiedBy>Windows User</cp:lastModifiedBy>
  <cp:lastPrinted>2018-02-22T16:46:31Z</cp:lastPrinted>
  <dcterms:created xsi:type="dcterms:W3CDTF">2017-01-09T18:01:51Z</dcterms:created>
  <dcterms:modified xsi:type="dcterms:W3CDTF">2018-05-24T12:10:16Z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https://www.vertex42.com/</vt:lpwstr>
  </property>
</Properties>
</file>